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1365" windowWidth="22335" windowHeight="16035"/>
  </bookViews>
  <sheets>
    <sheet name="■統合" sheetId="4" r:id="rId1"/>
    <sheet name="TLS" sheetId="1" r:id="rId2"/>
    <sheet name="既存電力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9" i="4" l="1"/>
  <c r="Y28" i="4"/>
  <c r="Y27" i="4"/>
  <c r="Y26" i="4"/>
  <c r="Y25" i="4"/>
  <c r="Y24" i="4"/>
  <c r="Y23" i="4"/>
  <c r="Y22" i="4"/>
  <c r="Y14" i="4"/>
  <c r="Y13" i="4"/>
  <c r="Y12" i="4"/>
  <c r="Y11" i="4"/>
  <c r="Y10" i="4"/>
  <c r="Y9" i="4"/>
  <c r="Y8" i="4"/>
  <c r="S29" i="4"/>
  <c r="S28" i="4"/>
  <c r="S27" i="4"/>
  <c r="S26" i="4"/>
  <c r="S25" i="4"/>
  <c r="S24" i="4"/>
  <c r="S23" i="4"/>
  <c r="S22" i="4"/>
  <c r="S14" i="4"/>
  <c r="S13" i="4"/>
  <c r="S12" i="4"/>
  <c r="S11" i="4"/>
  <c r="S10" i="4"/>
  <c r="S9" i="4"/>
  <c r="S8" i="4"/>
  <c r="AB7" i="4"/>
  <c r="V7" i="4"/>
  <c r="D29" i="4" l="1"/>
  <c r="D28" i="4"/>
  <c r="D27" i="4"/>
  <c r="D26" i="4"/>
  <c r="D25" i="4"/>
  <c r="D24" i="4"/>
  <c r="D23" i="4"/>
  <c r="D22" i="4"/>
  <c r="D14" i="4"/>
  <c r="D13" i="4"/>
  <c r="D12" i="4"/>
  <c r="D11" i="4"/>
  <c r="D10" i="4"/>
  <c r="D9" i="4"/>
  <c r="D8" i="4"/>
  <c r="J29" i="4"/>
  <c r="V29" i="4" s="1"/>
  <c r="J28" i="4"/>
  <c r="J27" i="4"/>
  <c r="V27" i="4" s="1"/>
  <c r="J26" i="4"/>
  <c r="J25" i="4"/>
  <c r="V25" i="4" s="1"/>
  <c r="J24" i="4"/>
  <c r="J23" i="4"/>
  <c r="AB23" i="4" s="1"/>
  <c r="J22" i="4"/>
  <c r="J14" i="4"/>
  <c r="AB14" i="4" s="1"/>
  <c r="J13" i="4"/>
  <c r="J12" i="4"/>
  <c r="AB12" i="4" s="1"/>
  <c r="J11" i="4"/>
  <c r="V11" i="4" s="1"/>
  <c r="J10" i="4"/>
  <c r="AB10" i="4" s="1"/>
  <c r="J9" i="4"/>
  <c r="J8" i="4"/>
  <c r="AB8" i="4" s="1"/>
  <c r="AC8" i="4" s="1"/>
  <c r="N29" i="4"/>
  <c r="N28" i="4"/>
  <c r="N27" i="4"/>
  <c r="N26" i="4"/>
  <c r="N25" i="4"/>
  <c r="N24" i="4"/>
  <c r="N23" i="4"/>
  <c r="N22" i="4"/>
  <c r="N14" i="4"/>
  <c r="N13" i="4"/>
  <c r="N12" i="4"/>
  <c r="N11" i="4"/>
  <c r="N10" i="4"/>
  <c r="N9" i="4"/>
  <c r="N7" i="4"/>
  <c r="AC7" i="4"/>
  <c r="P7" i="4"/>
  <c r="Q7" i="4" s="1"/>
  <c r="W7" i="4"/>
  <c r="P9" i="4" l="1"/>
  <c r="Q9" i="4" s="1"/>
  <c r="AB22" i="4"/>
  <c r="AC22" i="4" s="1"/>
  <c r="V22" i="4"/>
  <c r="W22" i="4" s="1"/>
  <c r="AB26" i="4"/>
  <c r="AC26" i="4" s="1"/>
  <c r="V26" i="4"/>
  <c r="P12" i="4"/>
  <c r="Q12" i="4" s="1"/>
  <c r="W27" i="4"/>
  <c r="V23" i="4"/>
  <c r="W23" i="4" s="1"/>
  <c r="AB27" i="4"/>
  <c r="AC27" i="4" s="1"/>
  <c r="V12" i="4"/>
  <c r="W12" i="4" s="1"/>
  <c r="V10" i="4"/>
  <c r="W10" i="4" s="1"/>
  <c r="V8" i="4"/>
  <c r="V9" i="4"/>
  <c r="W9" i="4" s="1"/>
  <c r="AB13" i="4"/>
  <c r="V13" i="4"/>
  <c r="W13" i="4" s="1"/>
  <c r="AB24" i="4"/>
  <c r="AC24" i="4" s="1"/>
  <c r="V24" i="4"/>
  <c r="W24" i="4" s="1"/>
  <c r="AB28" i="4"/>
  <c r="AC28" i="4" s="1"/>
  <c r="V28" i="4"/>
  <c r="W28" i="4" s="1"/>
  <c r="P10" i="4"/>
  <c r="Q10" i="4" s="1"/>
  <c r="P14" i="4"/>
  <c r="Q14" i="4" s="1"/>
  <c r="W25" i="4"/>
  <c r="W29" i="4"/>
  <c r="AB11" i="4"/>
  <c r="AC11" i="4" s="1"/>
  <c r="AB25" i="4"/>
  <c r="AC25" i="4" s="1"/>
  <c r="AB29" i="4"/>
  <c r="AC29" i="4" s="1"/>
  <c r="V14" i="4"/>
  <c r="W14" i="4" s="1"/>
  <c r="AB9" i="4"/>
  <c r="AC9" i="4" s="1"/>
  <c r="P22" i="4"/>
  <c r="Q22" i="4" s="1"/>
  <c r="P26" i="4"/>
  <c r="Q26" i="4" s="1"/>
  <c r="P24" i="4"/>
  <c r="Q24" i="4" s="1"/>
  <c r="P28" i="4"/>
  <c r="Q28" i="4" s="1"/>
  <c r="W26" i="4"/>
  <c r="P13" i="4"/>
  <c r="Q13" i="4" s="1"/>
  <c r="P11" i="4"/>
  <c r="Q11" i="4" s="1"/>
  <c r="AC23" i="4"/>
  <c r="AC12" i="4"/>
  <c r="AC13" i="4"/>
  <c r="P25" i="4"/>
  <c r="Q25" i="4" s="1"/>
  <c r="P29" i="4"/>
  <c r="Q29" i="4" s="1"/>
  <c r="P23" i="4"/>
  <c r="Q23" i="4" s="1"/>
  <c r="P27" i="4"/>
  <c r="Q27" i="4" s="1"/>
  <c r="W11" i="4"/>
  <c r="AC10" i="4"/>
  <c r="AC14" i="4"/>
  <c r="W8" i="4"/>
  <c r="N8" i="4"/>
  <c r="P8" i="4" s="1"/>
  <c r="Q8" i="4" s="1"/>
  <c r="AZ29" i="3" l="1"/>
  <c r="BA29" i="3" s="1"/>
  <c r="AH29" i="3"/>
  <c r="AI29" i="3" s="1"/>
  <c r="P29" i="3"/>
  <c r="Q29" i="3" s="1"/>
  <c r="AZ26" i="3"/>
  <c r="BA26" i="3" s="1"/>
  <c r="AH26" i="3"/>
  <c r="AI26" i="3" s="1"/>
  <c r="P26" i="3"/>
  <c r="Q26" i="3" s="1"/>
  <c r="AZ23" i="3"/>
  <c r="BA23" i="3" s="1"/>
  <c r="AH23" i="3"/>
  <c r="AI23" i="3" s="1"/>
  <c r="P23" i="3"/>
  <c r="Q23" i="3" s="1"/>
  <c r="AZ20" i="3"/>
  <c r="BA20" i="3" s="1"/>
  <c r="AH20" i="3"/>
  <c r="AI20" i="3" s="1"/>
  <c r="P20" i="3"/>
  <c r="Q20" i="3" s="1"/>
  <c r="AZ17" i="3"/>
  <c r="BA17" i="3" s="1"/>
  <c r="AH17" i="3"/>
  <c r="AI17" i="3" s="1"/>
  <c r="P17" i="3"/>
  <c r="Q17" i="3" s="1"/>
  <c r="AZ14" i="3"/>
  <c r="BA14" i="3" s="1"/>
  <c r="AH14" i="3"/>
  <c r="AI14" i="3" s="1"/>
  <c r="P14" i="3"/>
  <c r="Q14" i="3" s="1"/>
  <c r="AZ11" i="3"/>
  <c r="BA11" i="3" s="1"/>
  <c r="AH11" i="3"/>
  <c r="AI11" i="3" s="1"/>
  <c r="P11" i="3"/>
  <c r="Q11" i="3" s="1"/>
  <c r="AZ8" i="3"/>
  <c r="BA8" i="3" s="1"/>
  <c r="AH8" i="3"/>
  <c r="AI8" i="3" s="1"/>
  <c r="P8" i="3"/>
  <c r="Q8" i="3" s="1"/>
  <c r="AZ29" i="1"/>
  <c r="BA29" i="1" s="1"/>
  <c r="AZ26" i="1"/>
  <c r="BA26" i="1" s="1"/>
  <c r="AZ23" i="1"/>
  <c r="AZ20" i="1"/>
  <c r="AZ17" i="1"/>
  <c r="BA17" i="1" s="1"/>
  <c r="AZ14" i="1"/>
  <c r="BA14" i="1" s="1"/>
  <c r="AZ11" i="1"/>
  <c r="AZ8" i="1"/>
  <c r="AH29" i="1"/>
  <c r="AI29" i="1" s="1"/>
  <c r="AH26" i="1"/>
  <c r="AI26" i="1" s="1"/>
  <c r="AH23" i="1"/>
  <c r="AH20" i="1"/>
  <c r="AI20" i="1" s="1"/>
  <c r="AH17" i="1"/>
  <c r="AI17" i="1" s="1"/>
  <c r="AH14" i="1"/>
  <c r="AI14" i="1" s="1"/>
  <c r="AH11" i="1"/>
  <c r="AI11" i="1" s="1"/>
  <c r="AH8" i="1"/>
  <c r="AI8" i="1" s="1"/>
  <c r="P29" i="1"/>
  <c r="P26" i="1"/>
  <c r="P23" i="1"/>
  <c r="P20" i="1"/>
  <c r="P17" i="1"/>
  <c r="P14" i="1"/>
  <c r="P11" i="1"/>
  <c r="BA23" i="1"/>
  <c r="BA20" i="1"/>
  <c r="BA11" i="1"/>
  <c r="BA8" i="1"/>
  <c r="AI23" i="1"/>
  <c r="P8" i="1"/>
  <c r="Q29" i="1" l="1"/>
  <c r="Q26" i="1"/>
  <c r="Q23" i="1"/>
  <c r="Q20" i="1"/>
  <c r="Q17" i="1"/>
  <c r="Q14" i="1"/>
  <c r="Q11" i="1"/>
  <c r="Q8" i="1"/>
</calcChain>
</file>

<file path=xl/sharedStrings.xml><?xml version="1.0" encoding="utf-8"?>
<sst xmlns="http://schemas.openxmlformats.org/spreadsheetml/2006/main" count="987" uniqueCount="67">
  <si>
    <t>蓄電池容量</t>
    <rPh sb="0" eb="3">
      <t>チクデンチ</t>
    </rPh>
    <rPh sb="3" eb="5">
      <t>ヨウリョウ</t>
    </rPh>
    <phoneticPr fontId="1"/>
  </si>
  <si>
    <t>利用率</t>
    <rPh sb="0" eb="3">
      <t>リヨウリツ</t>
    </rPh>
    <phoneticPr fontId="1"/>
  </si>
  <si>
    <t>利用日数</t>
    <rPh sb="0" eb="2">
      <t>リヨウ</t>
    </rPh>
    <rPh sb="2" eb="4">
      <t>ニッスウ</t>
    </rPh>
    <phoneticPr fontId="1"/>
  </si>
  <si>
    <t>電力の価値（充電）</t>
    <rPh sb="0" eb="2">
      <t>デンリョク</t>
    </rPh>
    <rPh sb="3" eb="5">
      <t>カチ</t>
    </rPh>
    <rPh sb="6" eb="8">
      <t>ジュウデン</t>
    </rPh>
    <phoneticPr fontId="1"/>
  </si>
  <si>
    <t>電力の価値（放電）</t>
    <rPh sb="0" eb="2">
      <t>デンリョク</t>
    </rPh>
    <rPh sb="3" eb="5">
      <t>カチ</t>
    </rPh>
    <rPh sb="6" eb="8">
      <t>ホウデン</t>
    </rPh>
    <phoneticPr fontId="1"/>
  </si>
  <si>
    <t>×</t>
    <phoneticPr fontId="1"/>
  </si>
  <si>
    <t>経済効果</t>
    <rPh sb="0" eb="2">
      <t>ケイザイ</t>
    </rPh>
    <rPh sb="2" eb="4">
      <t>コウカ</t>
    </rPh>
    <phoneticPr fontId="1"/>
  </si>
  <si>
    <t>※電力の価値（蓄電）…充電する時間に、系統から買った場合の買電単価。または、売電単価。のいずれか。</t>
    <rPh sb="1" eb="3">
      <t>デンリョク</t>
    </rPh>
    <rPh sb="4" eb="6">
      <t>カチ</t>
    </rPh>
    <rPh sb="7" eb="9">
      <t>チクデン</t>
    </rPh>
    <rPh sb="11" eb="13">
      <t>ジュウデン</t>
    </rPh>
    <rPh sb="15" eb="17">
      <t>ジカン</t>
    </rPh>
    <rPh sb="19" eb="21">
      <t>ケイトウ</t>
    </rPh>
    <rPh sb="23" eb="24">
      <t>カ</t>
    </rPh>
    <rPh sb="26" eb="28">
      <t>バアイ</t>
    </rPh>
    <rPh sb="29" eb="31">
      <t>カイデン</t>
    </rPh>
    <rPh sb="31" eb="33">
      <t>タンカ</t>
    </rPh>
    <rPh sb="38" eb="40">
      <t>バイデン</t>
    </rPh>
    <rPh sb="40" eb="42">
      <t>タンカ</t>
    </rPh>
    <phoneticPr fontId="1"/>
  </si>
  <si>
    <t>※電力の価値（放電）…放電する時間に、系統から買った場合の買電単価。再エネ賦課金を含む。</t>
    <rPh sb="1" eb="3">
      <t>デンリョク</t>
    </rPh>
    <rPh sb="4" eb="6">
      <t>カチ</t>
    </rPh>
    <rPh sb="7" eb="9">
      <t>ホウデン</t>
    </rPh>
    <rPh sb="11" eb="13">
      <t>ホウデン</t>
    </rPh>
    <rPh sb="15" eb="17">
      <t>ジカン</t>
    </rPh>
    <rPh sb="19" eb="21">
      <t>ケイトウ</t>
    </rPh>
    <rPh sb="23" eb="24">
      <t>カ</t>
    </rPh>
    <rPh sb="26" eb="28">
      <t>バアイ</t>
    </rPh>
    <rPh sb="29" eb="31">
      <t>カイデン</t>
    </rPh>
    <rPh sb="31" eb="33">
      <t>タンカ</t>
    </rPh>
    <rPh sb="34" eb="35">
      <t>サイ</t>
    </rPh>
    <rPh sb="37" eb="40">
      <t>フカキン</t>
    </rPh>
    <rPh sb="41" eb="42">
      <t>フク</t>
    </rPh>
    <phoneticPr fontId="1"/>
  </si>
  <si>
    <t>蓄電池経済効果シミュレーション（簡易版）</t>
    <rPh sb="0" eb="3">
      <t>チクデンチ</t>
    </rPh>
    <rPh sb="3" eb="5">
      <t>ケイザイ</t>
    </rPh>
    <rPh sb="5" eb="7">
      <t>コウカ</t>
    </rPh>
    <rPh sb="16" eb="18">
      <t>カンイ</t>
    </rPh>
    <rPh sb="18" eb="19">
      <t>バン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</si>
  <si>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</si>
  <si>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</si>
  <si>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九州</t>
    <rPh sb="0" eb="2">
      <t>キュウシュウ</t>
    </rPh>
    <phoneticPr fontId="1"/>
  </si>
  <si>
    <t>四国</t>
    <rPh sb="0" eb="2">
      <t>シコク</t>
    </rPh>
    <phoneticPr fontId="1"/>
  </si>
  <si>
    <t>中国</t>
    <rPh sb="0" eb="2">
      <t>チュウゴク</t>
    </rPh>
    <phoneticPr fontId="1"/>
  </si>
  <si>
    <t>関西</t>
    <rPh sb="0" eb="2">
      <t>カンサイ</t>
    </rPh>
    <phoneticPr fontId="1"/>
  </si>
  <si>
    <t>北陸</t>
    <rPh sb="0" eb="2">
      <t>ホクリク</t>
    </rPh>
    <phoneticPr fontId="1"/>
  </si>
  <si>
    <t>中部</t>
    <rPh sb="0" eb="2">
      <t>チュウブ</t>
    </rPh>
    <phoneticPr fontId="1"/>
  </si>
  <si>
    <t>経済効果
1か月</t>
    <rPh sb="0" eb="2">
      <t>ケイザイ</t>
    </rPh>
    <rPh sb="2" eb="4">
      <t>コウカ</t>
    </rPh>
    <rPh sb="7" eb="8">
      <t>ゲツ</t>
    </rPh>
    <phoneticPr fontId="1"/>
  </si>
  <si>
    <t>既築住宅（卒FIT）</t>
    <rPh sb="0" eb="1">
      <t>キ</t>
    </rPh>
    <rPh sb="1" eb="2">
      <t>チク</t>
    </rPh>
    <rPh sb="2" eb="4">
      <t>ジュウタク</t>
    </rPh>
    <rPh sb="5" eb="6">
      <t>ソツ</t>
    </rPh>
    <phoneticPr fontId="1"/>
  </si>
  <si>
    <t>（TLS　ゼロからでんきの場合）</t>
    <phoneticPr fontId="1"/>
  </si>
  <si>
    <t>（既存電力の場合）</t>
    <rPh sb="1" eb="3">
      <t>キゾン</t>
    </rPh>
    <rPh sb="3" eb="5">
      <t>デンリョク</t>
    </rPh>
    <phoneticPr fontId="1"/>
  </si>
  <si>
    <t>※最低のオフピークのみ</t>
    <rPh sb="1" eb="3">
      <t>サイテイ</t>
    </rPh>
    <phoneticPr fontId="1"/>
  </si>
  <si>
    <t>※最低のホームタイムのみ</t>
    <rPh sb="1" eb="3">
      <t>サイテイ</t>
    </rPh>
    <phoneticPr fontId="1"/>
  </si>
  <si>
    <t>※その他昼間のみ</t>
    <rPh sb="3" eb="4">
      <t>タ</t>
    </rPh>
    <rPh sb="4" eb="6">
      <t>ヒルマ</t>
    </rPh>
    <phoneticPr fontId="1"/>
  </si>
  <si>
    <t>※最低のリビングタイムのみ</t>
    <rPh sb="1" eb="3">
      <t>サイテイ</t>
    </rPh>
    <phoneticPr fontId="1"/>
  </si>
  <si>
    <t>※デイタイム（その他）のみ</t>
    <rPh sb="9" eb="10">
      <t>タ</t>
    </rPh>
    <phoneticPr fontId="1"/>
  </si>
  <si>
    <t>※昼　春・秋</t>
    <rPh sb="1" eb="2">
      <t>ヒル</t>
    </rPh>
    <rPh sb="3" eb="4">
      <t>ハル</t>
    </rPh>
    <rPh sb="5" eb="6">
      <t>アキ</t>
    </rPh>
    <phoneticPr fontId="1"/>
  </si>
  <si>
    <t>新築住宅(夜間電力)</t>
    <rPh sb="0" eb="2">
      <t>シンチク</t>
    </rPh>
    <rPh sb="2" eb="4">
      <t>ジュウタク</t>
    </rPh>
    <rPh sb="5" eb="7">
      <t>ヤカン</t>
    </rPh>
    <rPh sb="7" eb="9">
      <t>デンリョク</t>
    </rPh>
    <phoneticPr fontId="1"/>
  </si>
  <si>
    <t>新築住宅(ソーラー充電)</t>
    <rPh sb="0" eb="2">
      <t>シンチク</t>
    </rPh>
    <rPh sb="2" eb="4">
      <t>ジュウタク</t>
    </rPh>
    <rPh sb="9" eb="11">
      <t>ジュウデン</t>
    </rPh>
    <phoneticPr fontId="1"/>
  </si>
  <si>
    <t>賦課金</t>
    <rPh sb="0" eb="3">
      <t>フカキン</t>
    </rPh>
    <phoneticPr fontId="1"/>
  </si>
  <si>
    <t>+</t>
    <phoneticPr fontId="1"/>
  </si>
  <si>
    <t>)-(</t>
    <phoneticPr fontId="1"/>
  </si>
  <si>
    <t>既築住宅（卒FIT/ソーラー充電）</t>
    <rPh sb="0" eb="1">
      <t>キ</t>
    </rPh>
    <rPh sb="1" eb="2">
      <t>チク</t>
    </rPh>
    <rPh sb="2" eb="4">
      <t>ジュウタク</t>
    </rPh>
    <rPh sb="5" eb="6">
      <t>ソツ</t>
    </rPh>
    <rPh sb="14" eb="16">
      <t>ジュウデン</t>
    </rPh>
    <phoneticPr fontId="1"/>
  </si>
  <si>
    <t>※電化メニューは、使用量を含む単価の為、料金メニュー変更が良い</t>
    <rPh sb="1" eb="3">
      <t>デンカ</t>
    </rPh>
    <rPh sb="9" eb="12">
      <t>シヨウリョウ</t>
    </rPh>
    <rPh sb="13" eb="14">
      <t>フク</t>
    </rPh>
    <rPh sb="15" eb="17">
      <t>タンカ</t>
    </rPh>
    <rPh sb="18" eb="19">
      <t>タメ</t>
    </rPh>
    <rPh sb="20" eb="22">
      <t>リョウキン</t>
    </rPh>
    <rPh sb="26" eb="28">
      <t>ヘンコウ</t>
    </rPh>
    <rPh sb="29" eb="30">
      <t>ヨ</t>
    </rPh>
    <phoneticPr fontId="1"/>
  </si>
  <si>
    <t>※最低のリビングタイムのみ。従量メニューの方が良いかも</t>
    <rPh sb="1" eb="3">
      <t>サイテイ</t>
    </rPh>
    <rPh sb="14" eb="16">
      <t>ジュウリョウ</t>
    </rPh>
    <rPh sb="21" eb="22">
      <t>ホウ</t>
    </rPh>
    <rPh sb="23" eb="24">
      <t>ヨ</t>
    </rPh>
    <phoneticPr fontId="1"/>
  </si>
  <si>
    <t>)-</t>
    <phoneticPr fontId="1"/>
  </si>
  <si>
    <t>×(</t>
    <phoneticPr fontId="1"/>
  </si>
  <si>
    <t>)=</t>
    <phoneticPr fontId="1"/>
  </si>
  <si>
    <t>電力の価値
（充電）</t>
    <rPh sb="0" eb="2">
      <t>デンリョク</t>
    </rPh>
    <rPh sb="3" eb="5">
      <t>カチ</t>
    </rPh>
    <rPh sb="7" eb="9">
      <t>ジュウデン</t>
    </rPh>
    <phoneticPr fontId="1"/>
  </si>
  <si>
    <t>管内</t>
    <rPh sb="0" eb="2">
      <t>カンナイ</t>
    </rPh>
    <phoneticPr fontId="1"/>
  </si>
  <si>
    <t>東北電力</t>
    <rPh sb="0" eb="2">
      <t>トウホク</t>
    </rPh>
    <rPh sb="2" eb="4">
      <t>デンリョク</t>
    </rPh>
    <phoneticPr fontId="1"/>
  </si>
  <si>
    <t>東京電力</t>
    <rPh sb="0" eb="2">
      <t>トウキョウ</t>
    </rPh>
    <rPh sb="2" eb="4">
      <t>デンリョク</t>
    </rPh>
    <phoneticPr fontId="1"/>
  </si>
  <si>
    <t>中部電力</t>
    <rPh sb="0" eb="2">
      <t>チュウブ</t>
    </rPh>
    <rPh sb="2" eb="4">
      <t>デンリョク</t>
    </rPh>
    <phoneticPr fontId="1"/>
  </si>
  <si>
    <t>北陸電力</t>
    <rPh sb="0" eb="2">
      <t>ホクリク</t>
    </rPh>
    <phoneticPr fontId="1"/>
  </si>
  <si>
    <t>関西電力</t>
    <rPh sb="0" eb="2">
      <t>カンサイ</t>
    </rPh>
    <phoneticPr fontId="1"/>
  </si>
  <si>
    <t>中国電力</t>
    <rPh sb="0" eb="2">
      <t>チュウゴク</t>
    </rPh>
    <phoneticPr fontId="1"/>
  </si>
  <si>
    <t>四国電力</t>
    <rPh sb="0" eb="2">
      <t>シコク</t>
    </rPh>
    <phoneticPr fontId="1"/>
  </si>
  <si>
    <t>九州電力</t>
    <rPh sb="0" eb="2">
      <t>キュウシュウ</t>
    </rPh>
    <phoneticPr fontId="1"/>
  </si>
  <si>
    <t>=</t>
    <phoneticPr fontId="1"/>
  </si>
  <si>
    <t>電力価値
（放電）</t>
    <rPh sb="0" eb="2">
      <t>デンリョク</t>
    </rPh>
    <rPh sb="2" eb="4">
      <t>カチ</t>
    </rPh>
    <rPh sb="6" eb="8">
      <t>ホウデン</t>
    </rPh>
    <phoneticPr fontId="1"/>
  </si>
  <si>
    <t>蓄電池
容量</t>
    <rPh sb="0" eb="3">
      <t>チクデンチ</t>
    </rPh>
    <rPh sb="4" eb="6">
      <t>ヨウリョウ</t>
    </rPh>
    <phoneticPr fontId="1"/>
  </si>
  <si>
    <t>利用
日数</t>
    <rPh sb="0" eb="2">
      <t>リヨウ</t>
    </rPh>
    <rPh sb="3" eb="5">
      <t>ニッスウ</t>
    </rPh>
    <phoneticPr fontId="1"/>
  </si>
  <si>
    <t>■TLS　ゼロからでんきの場合</t>
    <phoneticPr fontId="1"/>
  </si>
  <si>
    <t>■既存電力の場合</t>
    <rPh sb="1" eb="3">
      <t>キゾン</t>
    </rPh>
    <rPh sb="3" eb="5">
      <t>デンリョク</t>
    </rPh>
    <phoneticPr fontId="1"/>
  </si>
  <si>
    <t>※電力の価値（放電）…放電する時間に、系統から買った場合の買電単価。</t>
    <rPh sb="1" eb="3">
      <t>デンリョク</t>
    </rPh>
    <rPh sb="4" eb="6">
      <t>カチ</t>
    </rPh>
    <rPh sb="7" eb="9">
      <t>ホウデン</t>
    </rPh>
    <rPh sb="11" eb="13">
      <t>ホウデン</t>
    </rPh>
    <rPh sb="15" eb="17">
      <t>ジカン</t>
    </rPh>
    <rPh sb="19" eb="21">
      <t>ケイトウ</t>
    </rPh>
    <rPh sb="23" eb="24">
      <t>カ</t>
    </rPh>
    <rPh sb="26" eb="28">
      <t>バアイ</t>
    </rPh>
    <rPh sb="29" eb="31">
      <t>カイデン</t>
    </rPh>
    <rPh sb="31" eb="33">
      <t>タンカ</t>
    </rPh>
    <phoneticPr fontId="1"/>
  </si>
  <si>
    <t>電力価値
（蓄電）</t>
    <rPh sb="0" eb="2">
      <t>デンリョク</t>
    </rPh>
    <rPh sb="2" eb="4">
      <t>カチ</t>
    </rPh>
    <rPh sb="6" eb="8">
      <t>チクデン</t>
    </rPh>
    <phoneticPr fontId="1"/>
  </si>
  <si>
    <t>※各電力会社の、ピークを除く価格で算出（最小メリットとし算出）</t>
    <rPh sb="1" eb="2">
      <t>カク</t>
    </rPh>
    <rPh sb="2" eb="4">
      <t>デンリョク</t>
    </rPh>
    <rPh sb="4" eb="6">
      <t>カイシャ</t>
    </rPh>
    <rPh sb="12" eb="13">
      <t>ノゾ</t>
    </rPh>
    <rPh sb="14" eb="16">
      <t>カカク</t>
    </rPh>
    <rPh sb="17" eb="19">
      <t>サンシュツ</t>
    </rPh>
    <rPh sb="20" eb="22">
      <t>サイショウ</t>
    </rPh>
    <rPh sb="28" eb="30">
      <t>サンシュツ</t>
    </rPh>
    <phoneticPr fontId="1"/>
  </si>
  <si>
    <t>❸既築住宅（卒FIT/ソーラー充電）</t>
    <rPh sb="1" eb="2">
      <t>キ</t>
    </rPh>
    <rPh sb="2" eb="3">
      <t>チク</t>
    </rPh>
    <rPh sb="3" eb="5">
      <t>ジュウタク</t>
    </rPh>
    <rPh sb="6" eb="7">
      <t>ソツ</t>
    </rPh>
    <rPh sb="15" eb="17">
      <t>ジュウデン</t>
    </rPh>
    <phoneticPr fontId="1"/>
  </si>
  <si>
    <t>※TLSを選択した場合は、そもそも電気料金が従来の電力会社より安い。元の料金が安い為に、蓄電池を設置する場合の効果は少なくなる。</t>
    <rPh sb="5" eb="7">
      <t>センタク</t>
    </rPh>
    <rPh sb="9" eb="11">
      <t>バアイ</t>
    </rPh>
    <rPh sb="17" eb="19">
      <t>デンキ</t>
    </rPh>
    <rPh sb="19" eb="21">
      <t>リョウキン</t>
    </rPh>
    <rPh sb="22" eb="24">
      <t>ジュウライ</t>
    </rPh>
    <rPh sb="25" eb="27">
      <t>デンリョク</t>
    </rPh>
    <rPh sb="27" eb="29">
      <t>カイシャ</t>
    </rPh>
    <rPh sb="31" eb="32">
      <t>ヤス</t>
    </rPh>
    <rPh sb="34" eb="35">
      <t>モト</t>
    </rPh>
    <rPh sb="36" eb="38">
      <t>リョウキン</t>
    </rPh>
    <rPh sb="39" eb="40">
      <t>ヤス</t>
    </rPh>
    <rPh sb="41" eb="42">
      <t>タメ</t>
    </rPh>
    <rPh sb="44" eb="47">
      <t>チクデンチ</t>
    </rPh>
    <rPh sb="48" eb="50">
      <t>セッチ</t>
    </rPh>
    <rPh sb="52" eb="54">
      <t>バアイ</t>
    </rPh>
    <rPh sb="55" eb="57">
      <t>コウカ</t>
    </rPh>
    <rPh sb="58" eb="59">
      <t>スク</t>
    </rPh>
    <phoneticPr fontId="1"/>
  </si>
  <si>
    <t>※四国電力の電化メニューは、使用量を含む単価の為、比較できない。料金メニュー変更が良い。</t>
    <rPh sb="1" eb="3">
      <t>シコク</t>
    </rPh>
    <rPh sb="3" eb="5">
      <t>デンリョク</t>
    </rPh>
    <rPh sb="6" eb="8">
      <t>デンカ</t>
    </rPh>
    <rPh sb="14" eb="17">
      <t>シヨウリョウ</t>
    </rPh>
    <rPh sb="18" eb="19">
      <t>フク</t>
    </rPh>
    <rPh sb="20" eb="22">
      <t>タンカ</t>
    </rPh>
    <rPh sb="23" eb="24">
      <t>タメ</t>
    </rPh>
    <rPh sb="25" eb="27">
      <t>ヒカク</t>
    </rPh>
    <rPh sb="32" eb="34">
      <t>リョウキン</t>
    </rPh>
    <rPh sb="38" eb="40">
      <t>ヘンコウ</t>
    </rPh>
    <rPh sb="41" eb="42">
      <t>ヨ</t>
    </rPh>
    <phoneticPr fontId="1"/>
  </si>
  <si>
    <t>※関西電力は、従量メニューの方が単価が安いでの良いかも。</t>
    <rPh sb="1" eb="3">
      <t>カンサイ</t>
    </rPh>
    <rPh sb="3" eb="5">
      <t>デンリョク</t>
    </rPh>
    <rPh sb="7" eb="9">
      <t>ジュウリョウ</t>
    </rPh>
    <rPh sb="14" eb="15">
      <t>ホウ</t>
    </rPh>
    <rPh sb="16" eb="18">
      <t>タンカ</t>
    </rPh>
    <rPh sb="19" eb="20">
      <t>ヤス</t>
    </rPh>
    <rPh sb="23" eb="24">
      <t>ヨ</t>
    </rPh>
    <phoneticPr fontId="1"/>
  </si>
  <si>
    <t>❶新築住宅(夜間電力)</t>
    <rPh sb="1" eb="3">
      <t>シンチク</t>
    </rPh>
    <rPh sb="3" eb="5">
      <t>ジュウタク</t>
    </rPh>
    <rPh sb="6" eb="8">
      <t>ヤカン</t>
    </rPh>
    <rPh sb="8" eb="10">
      <t>デンリョク</t>
    </rPh>
    <phoneticPr fontId="1"/>
  </si>
  <si>
    <t>❷新築住宅(ソーラー充電)</t>
    <rPh sb="1" eb="3">
      <t>シンチク</t>
    </rPh>
    <rPh sb="3" eb="5">
      <t>ジュウタク</t>
    </rPh>
    <rPh sb="10" eb="12">
      <t>ジュウデン</t>
    </rPh>
    <phoneticPr fontId="1"/>
  </si>
  <si>
    <t>※蓄電容量の減衰保証は70%。使用率66%の為、考慮しない。エコキュートを除く容量を基準とする。</t>
    <rPh sb="8" eb="10">
      <t>ホショウ</t>
    </rPh>
    <rPh sb="15" eb="18">
      <t>シヨウリツ</t>
    </rPh>
    <rPh sb="22" eb="23">
      <t>タメ</t>
    </rPh>
    <rPh sb="24" eb="26">
      <t>コウリョ</t>
    </rPh>
    <rPh sb="37" eb="38">
      <t>ノゾ</t>
    </rPh>
    <rPh sb="39" eb="41">
      <t>ヨウリョウ</t>
    </rPh>
    <rPh sb="42" eb="44">
      <t>キジュン</t>
    </rPh>
    <phoneticPr fontId="1"/>
  </si>
  <si>
    <t>※蓄電容量の減衰保証は70%。全容量を使用するとし、減衰を平均とする為85％とする。
※蓄電する分、売電量は減ります。</t>
    <rPh sb="8" eb="10">
      <t>ホショウ</t>
    </rPh>
    <rPh sb="15" eb="16">
      <t>ゼン</t>
    </rPh>
    <rPh sb="16" eb="18">
      <t>ヨウリョウ</t>
    </rPh>
    <rPh sb="19" eb="21">
      <t>シヨウ</t>
    </rPh>
    <rPh sb="26" eb="28">
      <t>ゲンスイ</t>
    </rPh>
    <rPh sb="29" eb="31">
      <t>ヘイキン</t>
    </rPh>
    <rPh sb="34" eb="35">
      <t>タメ</t>
    </rPh>
    <rPh sb="44" eb="46">
      <t>チクデン</t>
    </rPh>
    <rPh sb="48" eb="49">
      <t>ブン</t>
    </rPh>
    <rPh sb="50" eb="52">
      <t>バイデン</t>
    </rPh>
    <rPh sb="52" eb="53">
      <t>リョウ</t>
    </rPh>
    <rPh sb="54" eb="55">
      <t>ヘ</t>
    </rPh>
    <phoneticPr fontId="1"/>
  </si>
  <si>
    <t>※蓄電容量の減衰保証は70%。全容量を使用するとし、減衰を平均とする為85％とする。
※蓄電する分、売電量は減ります。
※蓄電しても更に余る電気は、売電となります。</t>
    <rPh sb="8" eb="10">
      <t>ホショウ</t>
    </rPh>
    <rPh sb="15" eb="16">
      <t>ゼン</t>
    </rPh>
    <rPh sb="16" eb="18">
      <t>ヨウリョウ</t>
    </rPh>
    <rPh sb="19" eb="21">
      <t>シヨウ</t>
    </rPh>
    <rPh sb="26" eb="28">
      <t>ゲンスイ</t>
    </rPh>
    <rPh sb="29" eb="31">
      <t>ヘイキン</t>
    </rPh>
    <rPh sb="34" eb="35">
      <t>タメ</t>
    </rPh>
    <rPh sb="61" eb="63">
      <t>チクデン</t>
    </rPh>
    <rPh sb="66" eb="67">
      <t>サラ</t>
    </rPh>
    <rPh sb="68" eb="69">
      <t>アマ</t>
    </rPh>
    <rPh sb="70" eb="72">
      <t>デンキ</t>
    </rPh>
    <rPh sb="74" eb="76">
      <t>バイデン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</si>
</sst>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5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>
      <alignment vertical="center"/>
    </xf>
    <xf numFmtId="9" fontId="0" fillId="2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9" fontId="7" fillId="2" borderId="1" xfId="0" applyNumberFormat="1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5" fontId="7" fillId="4" borderId="1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9" fontId="7" fillId="0" borderId="1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9" fontId="7" fillId="4" borderId="1" xfId="0" applyNumberFormat="1" applyFont="1" applyFill="1" applyBorder="1">
      <alignment vertical="center"/>
    </xf>
    <xf numFmtId="3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tabSelected="1" zoomScale="70" zoomScaleNormal="70" workbookViewId="0">
      <selection activeCell="AE3" sqref="AE3:AF32"/>
    </sheetView>
  </sheetViews>
  <sheetFormatPr defaultRowHeight="21.95" customHeight="1" x14ac:dyDescent="0.4"/>
  <cols>
    <col min="1" max="1" width="10.125" style="13" customWidth="1"/>
    <col min="2" max="2" width="7.5" style="13" bestFit="1" customWidth="1"/>
    <col min="3" max="3" width="3.875" style="14" bestFit="1" customWidth="1"/>
    <col min="4" max="4" width="7.5" style="13" bestFit="1" customWidth="1"/>
    <col min="5" max="5" width="3.875" style="14" bestFit="1" customWidth="1"/>
    <col min="6" max="6" width="6.375" style="13" bestFit="1" customWidth="1"/>
    <col min="7" max="7" width="4.625" style="14" customWidth="1"/>
    <col min="8" max="8" width="9.25" style="13" bestFit="1" customWidth="1"/>
    <col min="9" max="9" width="3.375" style="14" bestFit="1" customWidth="1"/>
    <col min="10" max="10" width="7.5" style="13" bestFit="1" customWidth="1"/>
    <col min="11" max="11" width="3.5" style="14" bestFit="1" customWidth="1"/>
    <col min="12" max="12" width="9.25" style="14" bestFit="1" customWidth="1"/>
    <col min="13" max="13" width="3.375" style="14" bestFit="1" customWidth="1"/>
    <col min="14" max="14" width="6.375" style="14" bestFit="1" customWidth="1"/>
    <col min="15" max="15" width="3.375" style="14" bestFit="1" customWidth="1"/>
    <col min="16" max="16" width="10.125" style="14" bestFit="1" customWidth="1"/>
    <col min="17" max="17" width="9.25" style="14" bestFit="1" customWidth="1"/>
    <col min="18" max="18" width="3.5" style="14" customWidth="1"/>
    <col min="19" max="19" width="7.5" style="14" bestFit="1" customWidth="1"/>
    <col min="20" max="20" width="9.25" style="13" bestFit="1" customWidth="1"/>
    <col min="21" max="21" width="3.375" style="14" bestFit="1" customWidth="1"/>
    <col min="22" max="22" width="10.125" style="13" customWidth="1"/>
    <col min="23" max="23" width="9.25" style="13" bestFit="1" customWidth="1"/>
    <col min="24" max="24" width="2.625" style="13" customWidth="1"/>
    <col min="25" max="25" width="7.5" style="13" bestFit="1" customWidth="1"/>
    <col min="26" max="26" width="9.25" style="13" bestFit="1" customWidth="1"/>
    <col min="27" max="27" width="3.375" style="14" bestFit="1" customWidth="1"/>
    <col min="28" max="28" width="11.75" style="13" bestFit="1" customWidth="1"/>
    <col min="29" max="29" width="9.25" style="13" bestFit="1" customWidth="1"/>
    <col min="30" max="16384" width="9" style="13"/>
  </cols>
  <sheetData>
    <row r="1" spans="1:31" ht="21.95" customHeight="1" x14ac:dyDescent="0.4">
      <c r="A1" s="4" t="s">
        <v>9</v>
      </c>
      <c r="AB1" s="38">
        <v>43901</v>
      </c>
      <c r="AC1" s="38"/>
    </row>
    <row r="2" spans="1:31" ht="21.95" customHeight="1" x14ac:dyDescent="0.4">
      <c r="A2" s="13" t="s">
        <v>55</v>
      </c>
      <c r="AA2" s="13"/>
    </row>
    <row r="3" spans="1:31" ht="21.95" customHeight="1" x14ac:dyDescent="0.4">
      <c r="A3" s="13" t="s">
        <v>7</v>
      </c>
      <c r="U3" s="13"/>
      <c r="AA3" s="13"/>
    </row>
    <row r="4" spans="1:31" ht="21.95" customHeight="1" x14ac:dyDescent="0.4">
      <c r="U4" s="13"/>
      <c r="AA4" s="13"/>
    </row>
    <row r="5" spans="1:31" ht="21.95" customHeight="1" x14ac:dyDescent="0.4">
      <c r="A5" s="39" t="s">
        <v>53</v>
      </c>
      <c r="B5" s="39"/>
      <c r="C5" s="39"/>
      <c r="D5" s="39"/>
      <c r="E5" s="39"/>
      <c r="F5" s="39"/>
      <c r="G5" s="39"/>
      <c r="H5" s="39"/>
      <c r="I5" s="39"/>
      <c r="J5" s="39"/>
      <c r="K5" s="40"/>
      <c r="L5" s="41" t="s">
        <v>62</v>
      </c>
      <c r="M5" s="41"/>
      <c r="N5" s="41"/>
      <c r="O5" s="41"/>
      <c r="P5" s="41"/>
      <c r="Q5" s="41"/>
      <c r="R5" s="33"/>
      <c r="S5" s="42" t="s">
        <v>63</v>
      </c>
      <c r="T5" s="43"/>
      <c r="U5" s="43"/>
      <c r="V5" s="43"/>
      <c r="W5" s="44"/>
      <c r="Y5" s="42" t="s">
        <v>58</v>
      </c>
      <c r="Z5" s="43"/>
      <c r="AA5" s="43"/>
      <c r="AB5" s="43"/>
      <c r="AC5" s="44"/>
    </row>
    <row r="6" spans="1:31" s="14" customFormat="1" ht="44.1" customHeight="1" x14ac:dyDescent="0.4">
      <c r="A6" s="15" t="s">
        <v>40</v>
      </c>
      <c r="B6" s="16" t="s">
        <v>51</v>
      </c>
      <c r="C6" s="16"/>
      <c r="D6" s="16" t="s">
        <v>1</v>
      </c>
      <c r="E6" s="16"/>
      <c r="F6" s="16" t="s">
        <v>52</v>
      </c>
      <c r="G6" s="16"/>
      <c r="H6" s="16" t="s">
        <v>50</v>
      </c>
      <c r="I6" s="16"/>
      <c r="J6" s="16" t="s">
        <v>30</v>
      </c>
      <c r="K6" s="29"/>
      <c r="L6" s="21" t="s">
        <v>56</v>
      </c>
      <c r="M6" s="21"/>
      <c r="N6" s="21" t="s">
        <v>30</v>
      </c>
      <c r="O6" s="22"/>
      <c r="P6" s="22" t="s">
        <v>6</v>
      </c>
      <c r="Q6" s="21" t="s">
        <v>18</v>
      </c>
      <c r="R6" s="34"/>
      <c r="S6" s="21" t="s">
        <v>1</v>
      </c>
      <c r="T6" s="31" t="s">
        <v>56</v>
      </c>
      <c r="U6" s="22"/>
      <c r="V6" s="22" t="s">
        <v>6</v>
      </c>
      <c r="W6" s="21" t="s">
        <v>18</v>
      </c>
      <c r="Y6" s="21" t="s">
        <v>1</v>
      </c>
      <c r="Z6" s="21" t="s">
        <v>56</v>
      </c>
      <c r="AA6" s="22"/>
      <c r="AB6" s="22" t="s">
        <v>6</v>
      </c>
      <c r="AC6" s="21" t="s">
        <v>18</v>
      </c>
    </row>
    <row r="7" spans="1:31" ht="21.95" customHeight="1" x14ac:dyDescent="0.4">
      <c r="A7" s="15" t="s">
        <v>41</v>
      </c>
      <c r="B7" s="17">
        <v>13.5</v>
      </c>
      <c r="C7" s="15" t="s">
        <v>5</v>
      </c>
      <c r="D7" s="18">
        <v>0.66</v>
      </c>
      <c r="E7" s="15" t="s">
        <v>5</v>
      </c>
      <c r="F7" s="17">
        <v>3650</v>
      </c>
      <c r="G7" s="15" t="s">
        <v>37</v>
      </c>
      <c r="H7" s="19">
        <v>26.4</v>
      </c>
      <c r="I7" s="15" t="s">
        <v>31</v>
      </c>
      <c r="J7" s="19">
        <v>2.95</v>
      </c>
      <c r="K7" s="30" t="s">
        <v>36</v>
      </c>
      <c r="L7" s="23">
        <v>19.8</v>
      </c>
      <c r="M7" s="22" t="s">
        <v>31</v>
      </c>
      <c r="N7" s="23">
        <f t="shared" ref="N7:N14" si="0">J7</f>
        <v>2.95</v>
      </c>
      <c r="O7" s="22" t="s">
        <v>49</v>
      </c>
      <c r="P7" s="24">
        <f t="shared" ref="P7:P14" si="1">B7*D7*F7*((H7+J7)-(L7+N7))</f>
        <v>214641.89999999994</v>
      </c>
      <c r="Q7" s="24">
        <f t="shared" ref="Q7:Q14" si="2">P7/3650*30</f>
        <v>1764.1799999999994</v>
      </c>
      <c r="R7" s="35"/>
      <c r="S7" s="18">
        <v>0.85</v>
      </c>
      <c r="T7" s="32">
        <v>21</v>
      </c>
      <c r="U7" s="22" t="s">
        <v>49</v>
      </c>
      <c r="V7" s="24">
        <f t="shared" ref="V7:V14" si="3">B7*S7*F7*((H7+J7)-(T7))</f>
        <v>349729.31249999988</v>
      </c>
      <c r="W7" s="24">
        <f t="shared" ref="W7:W14" si="4">V7/3650*30</f>
        <v>2874.4874999999993</v>
      </c>
      <c r="Y7" s="18">
        <v>0.85</v>
      </c>
      <c r="Z7" s="19">
        <v>9</v>
      </c>
      <c r="AA7" s="22" t="s">
        <v>49</v>
      </c>
      <c r="AB7" s="24">
        <f t="shared" ref="AB7:AB14" si="5">B7*Y7*F7*((H7+J7)-(Z7))</f>
        <v>852334.31249999988</v>
      </c>
      <c r="AC7" s="24">
        <f t="shared" ref="AC7:AC14" si="6">AB7/3650*30</f>
        <v>7005.4874999999984</v>
      </c>
      <c r="AE7" s="37"/>
    </row>
    <row r="8" spans="1:31" ht="21.95" customHeight="1" x14ac:dyDescent="0.4">
      <c r="A8" s="15" t="s">
        <v>42</v>
      </c>
      <c r="B8" s="17">
        <v>13.5</v>
      </c>
      <c r="C8" s="15" t="s">
        <v>5</v>
      </c>
      <c r="D8" s="26">
        <f>$D$7</f>
        <v>0.66</v>
      </c>
      <c r="E8" s="15" t="s">
        <v>5</v>
      </c>
      <c r="F8" s="17">
        <v>3650</v>
      </c>
      <c r="G8" s="15" t="s">
        <v>37</v>
      </c>
      <c r="H8" s="19">
        <v>26.4</v>
      </c>
      <c r="I8" s="15" t="s">
        <v>31</v>
      </c>
      <c r="J8" s="25">
        <f>$J$7</f>
        <v>2.95</v>
      </c>
      <c r="K8" s="30" t="s">
        <v>36</v>
      </c>
      <c r="L8" s="23">
        <v>21.12</v>
      </c>
      <c r="M8" s="22" t="s">
        <v>31</v>
      </c>
      <c r="N8" s="23">
        <f t="shared" si="0"/>
        <v>2.95</v>
      </c>
      <c r="O8" s="22" t="s">
        <v>49</v>
      </c>
      <c r="P8" s="24">
        <f t="shared" si="1"/>
        <v>171713.51999999993</v>
      </c>
      <c r="Q8" s="24">
        <f t="shared" si="2"/>
        <v>1411.3439999999994</v>
      </c>
      <c r="R8" s="35"/>
      <c r="S8" s="36">
        <f>$S$7</f>
        <v>0.85</v>
      </c>
      <c r="T8" s="32">
        <v>21</v>
      </c>
      <c r="U8" s="22" t="s">
        <v>49</v>
      </c>
      <c r="V8" s="24">
        <f t="shared" si="3"/>
        <v>349729.31249999988</v>
      </c>
      <c r="W8" s="24">
        <f t="shared" si="4"/>
        <v>2874.4874999999993</v>
      </c>
      <c r="Y8" s="36">
        <f>$Y$7</f>
        <v>0.85</v>
      </c>
      <c r="Z8" s="19">
        <v>8.5</v>
      </c>
      <c r="AA8" s="22" t="s">
        <v>49</v>
      </c>
      <c r="AB8" s="24">
        <f t="shared" si="5"/>
        <v>873276.18749999988</v>
      </c>
      <c r="AC8" s="24">
        <f t="shared" si="6"/>
        <v>7177.6124999999993</v>
      </c>
      <c r="AE8" s="37"/>
    </row>
    <row r="9" spans="1:31" ht="21.95" customHeight="1" x14ac:dyDescent="0.4">
      <c r="A9" s="15" t="s">
        <v>43</v>
      </c>
      <c r="B9" s="17">
        <v>13.5</v>
      </c>
      <c r="C9" s="15" t="s">
        <v>5</v>
      </c>
      <c r="D9" s="26">
        <f t="shared" ref="D9:D14" si="7">$D$7</f>
        <v>0.66</v>
      </c>
      <c r="E9" s="15" t="s">
        <v>5</v>
      </c>
      <c r="F9" s="17">
        <v>3650</v>
      </c>
      <c r="G9" s="15" t="s">
        <v>37</v>
      </c>
      <c r="H9" s="19">
        <v>26.4</v>
      </c>
      <c r="I9" s="15" t="s">
        <v>31</v>
      </c>
      <c r="J9" s="25">
        <f t="shared" ref="J9:J14" si="8">$J$7</f>
        <v>2.95</v>
      </c>
      <c r="K9" s="30" t="s">
        <v>36</v>
      </c>
      <c r="L9" s="23">
        <v>21.12</v>
      </c>
      <c r="M9" s="22" t="s">
        <v>31</v>
      </c>
      <c r="N9" s="23">
        <f t="shared" si="0"/>
        <v>2.95</v>
      </c>
      <c r="O9" s="22" t="s">
        <v>49</v>
      </c>
      <c r="P9" s="24">
        <f t="shared" si="1"/>
        <v>171713.51999999993</v>
      </c>
      <c r="Q9" s="24">
        <f t="shared" si="2"/>
        <v>1411.3439999999994</v>
      </c>
      <c r="R9" s="35"/>
      <c r="S9" s="36">
        <f t="shared" ref="S9:S14" si="9">$S$7</f>
        <v>0.85</v>
      </c>
      <c r="T9" s="32">
        <v>21</v>
      </c>
      <c r="U9" s="22" t="s">
        <v>49</v>
      </c>
      <c r="V9" s="24">
        <f t="shared" si="3"/>
        <v>349729.31249999988</v>
      </c>
      <c r="W9" s="24">
        <f t="shared" si="4"/>
        <v>2874.4874999999993</v>
      </c>
      <c r="Y9" s="36">
        <f t="shared" ref="Y9:Y14" si="10">$Y$7</f>
        <v>0.85</v>
      </c>
      <c r="Z9" s="19">
        <v>8.1</v>
      </c>
      <c r="AA9" s="22" t="s">
        <v>49</v>
      </c>
      <c r="AB9" s="24">
        <f t="shared" si="5"/>
        <v>890029.6875</v>
      </c>
      <c r="AC9" s="24">
        <f t="shared" si="6"/>
        <v>7315.3125</v>
      </c>
      <c r="AE9" s="37"/>
    </row>
    <row r="10" spans="1:31" ht="21.95" customHeight="1" x14ac:dyDescent="0.4">
      <c r="A10" s="15" t="s">
        <v>44</v>
      </c>
      <c r="B10" s="17">
        <v>13.5</v>
      </c>
      <c r="C10" s="15" t="s">
        <v>5</v>
      </c>
      <c r="D10" s="26">
        <f t="shared" si="7"/>
        <v>0.66</v>
      </c>
      <c r="E10" s="15" t="s">
        <v>5</v>
      </c>
      <c r="F10" s="17">
        <v>3650</v>
      </c>
      <c r="G10" s="15" t="s">
        <v>37</v>
      </c>
      <c r="H10" s="19">
        <v>21.3</v>
      </c>
      <c r="I10" s="15" t="s">
        <v>31</v>
      </c>
      <c r="J10" s="25">
        <f t="shared" si="8"/>
        <v>2.95</v>
      </c>
      <c r="K10" s="30" t="s">
        <v>36</v>
      </c>
      <c r="L10" s="23">
        <v>17.04</v>
      </c>
      <c r="M10" s="22" t="s">
        <v>31</v>
      </c>
      <c r="N10" s="23">
        <f t="shared" si="0"/>
        <v>2.95</v>
      </c>
      <c r="O10" s="22" t="s">
        <v>49</v>
      </c>
      <c r="P10" s="24">
        <f t="shared" si="1"/>
        <v>138541.59000000005</v>
      </c>
      <c r="Q10" s="24">
        <f t="shared" si="2"/>
        <v>1138.6980000000005</v>
      </c>
      <c r="R10" s="35"/>
      <c r="S10" s="36">
        <f t="shared" si="9"/>
        <v>0.85</v>
      </c>
      <c r="T10" s="32">
        <v>21</v>
      </c>
      <c r="U10" s="22" t="s">
        <v>49</v>
      </c>
      <c r="V10" s="24">
        <f t="shared" si="3"/>
        <v>136122.1875</v>
      </c>
      <c r="W10" s="24">
        <f t="shared" si="4"/>
        <v>1118.8125</v>
      </c>
      <c r="Y10" s="36">
        <f t="shared" si="10"/>
        <v>0.85</v>
      </c>
      <c r="Z10" s="19">
        <v>8</v>
      </c>
      <c r="AA10" s="22" t="s">
        <v>49</v>
      </c>
      <c r="AB10" s="24">
        <f t="shared" si="5"/>
        <v>680610.9375</v>
      </c>
      <c r="AC10" s="24">
        <f t="shared" si="6"/>
        <v>5594.0625</v>
      </c>
      <c r="AE10" s="37"/>
    </row>
    <row r="11" spans="1:31" ht="21.95" customHeight="1" x14ac:dyDescent="0.4">
      <c r="A11" s="15" t="s">
        <v>45</v>
      </c>
      <c r="B11" s="17">
        <v>13.5</v>
      </c>
      <c r="C11" s="15" t="s">
        <v>5</v>
      </c>
      <c r="D11" s="26">
        <f t="shared" si="7"/>
        <v>0.66</v>
      </c>
      <c r="E11" s="15" t="s">
        <v>5</v>
      </c>
      <c r="F11" s="17">
        <v>3650</v>
      </c>
      <c r="G11" s="15" t="s">
        <v>37</v>
      </c>
      <c r="H11" s="19">
        <v>22.4</v>
      </c>
      <c r="I11" s="15" t="s">
        <v>31</v>
      </c>
      <c r="J11" s="25">
        <f t="shared" si="8"/>
        <v>2.95</v>
      </c>
      <c r="K11" s="30" t="s">
        <v>36</v>
      </c>
      <c r="L11" s="23">
        <v>17.920000000000002</v>
      </c>
      <c r="M11" s="22" t="s">
        <v>31</v>
      </c>
      <c r="N11" s="23">
        <f t="shared" si="0"/>
        <v>2.95</v>
      </c>
      <c r="O11" s="22" t="s">
        <v>49</v>
      </c>
      <c r="P11" s="24">
        <f t="shared" si="1"/>
        <v>145696.31999999989</v>
      </c>
      <c r="Q11" s="24">
        <f t="shared" si="2"/>
        <v>1197.503999999999</v>
      </c>
      <c r="R11" s="35"/>
      <c r="S11" s="36">
        <f t="shared" si="9"/>
        <v>0.85</v>
      </c>
      <c r="T11" s="32">
        <v>21</v>
      </c>
      <c r="U11" s="22" t="s">
        <v>49</v>
      </c>
      <c r="V11" s="24">
        <f t="shared" si="3"/>
        <v>182194.31249999991</v>
      </c>
      <c r="W11" s="24">
        <f t="shared" si="4"/>
        <v>1497.4874999999993</v>
      </c>
      <c r="Y11" s="36">
        <f t="shared" si="10"/>
        <v>0.85</v>
      </c>
      <c r="Z11" s="19">
        <v>8</v>
      </c>
      <c r="AA11" s="22" t="s">
        <v>49</v>
      </c>
      <c r="AB11" s="24">
        <f t="shared" si="5"/>
        <v>726683.06249999988</v>
      </c>
      <c r="AC11" s="24">
        <f t="shared" si="6"/>
        <v>5972.7374999999993</v>
      </c>
      <c r="AE11" s="37"/>
    </row>
    <row r="12" spans="1:31" ht="21.95" customHeight="1" x14ac:dyDescent="0.4">
      <c r="A12" s="15" t="s">
        <v>46</v>
      </c>
      <c r="B12" s="17">
        <v>13.5</v>
      </c>
      <c r="C12" s="15" t="s">
        <v>5</v>
      </c>
      <c r="D12" s="26">
        <f t="shared" si="7"/>
        <v>0.66</v>
      </c>
      <c r="E12" s="15" t="s">
        <v>5</v>
      </c>
      <c r="F12" s="17">
        <v>3650</v>
      </c>
      <c r="G12" s="15" t="s">
        <v>37</v>
      </c>
      <c r="H12" s="19">
        <v>24.4</v>
      </c>
      <c r="I12" s="15" t="s">
        <v>31</v>
      </c>
      <c r="J12" s="25">
        <f t="shared" si="8"/>
        <v>2.95</v>
      </c>
      <c r="K12" s="30" t="s">
        <v>36</v>
      </c>
      <c r="L12" s="23">
        <v>19.52</v>
      </c>
      <c r="M12" s="22" t="s">
        <v>31</v>
      </c>
      <c r="N12" s="23">
        <f t="shared" si="0"/>
        <v>2.95</v>
      </c>
      <c r="O12" s="22" t="s">
        <v>49</v>
      </c>
      <c r="P12" s="24">
        <f t="shared" si="1"/>
        <v>158704.91999999995</v>
      </c>
      <c r="Q12" s="24">
        <f t="shared" si="2"/>
        <v>1304.4239999999995</v>
      </c>
      <c r="R12" s="35"/>
      <c r="S12" s="36">
        <f t="shared" si="9"/>
        <v>0.85</v>
      </c>
      <c r="T12" s="32">
        <v>21</v>
      </c>
      <c r="U12" s="22" t="s">
        <v>49</v>
      </c>
      <c r="V12" s="24">
        <f t="shared" si="3"/>
        <v>265961.81249999988</v>
      </c>
      <c r="W12" s="24">
        <f t="shared" si="4"/>
        <v>2185.9874999999988</v>
      </c>
      <c r="Y12" s="36">
        <f t="shared" si="10"/>
        <v>0.85</v>
      </c>
      <c r="Z12" s="19">
        <v>7.15</v>
      </c>
      <c r="AA12" s="22" t="s">
        <v>49</v>
      </c>
      <c r="AB12" s="24">
        <f t="shared" si="5"/>
        <v>846051.74999999977</v>
      </c>
      <c r="AC12" s="24">
        <f t="shared" si="6"/>
        <v>6953.8499999999976</v>
      </c>
      <c r="AE12" s="37"/>
    </row>
    <row r="13" spans="1:31" ht="21.95" customHeight="1" x14ac:dyDescent="0.4">
      <c r="A13" s="15" t="s">
        <v>47</v>
      </c>
      <c r="B13" s="17">
        <v>13.5</v>
      </c>
      <c r="C13" s="15" t="s">
        <v>5</v>
      </c>
      <c r="D13" s="26">
        <f t="shared" si="7"/>
        <v>0.66</v>
      </c>
      <c r="E13" s="15" t="s">
        <v>5</v>
      </c>
      <c r="F13" s="17">
        <v>3650</v>
      </c>
      <c r="G13" s="15" t="s">
        <v>37</v>
      </c>
      <c r="H13" s="19">
        <v>24.4</v>
      </c>
      <c r="I13" s="15" t="s">
        <v>31</v>
      </c>
      <c r="J13" s="25">
        <f t="shared" si="8"/>
        <v>2.95</v>
      </c>
      <c r="K13" s="30" t="s">
        <v>36</v>
      </c>
      <c r="L13" s="23">
        <v>19.52</v>
      </c>
      <c r="M13" s="22" t="s">
        <v>31</v>
      </c>
      <c r="N13" s="23">
        <f t="shared" si="0"/>
        <v>2.95</v>
      </c>
      <c r="O13" s="22" t="s">
        <v>49</v>
      </c>
      <c r="P13" s="24">
        <f t="shared" si="1"/>
        <v>158704.91999999995</v>
      </c>
      <c r="Q13" s="24">
        <f t="shared" si="2"/>
        <v>1304.4239999999995</v>
      </c>
      <c r="R13" s="35"/>
      <c r="S13" s="36">
        <f t="shared" si="9"/>
        <v>0.85</v>
      </c>
      <c r="T13" s="32">
        <v>21</v>
      </c>
      <c r="U13" s="22" t="s">
        <v>49</v>
      </c>
      <c r="V13" s="24">
        <f t="shared" si="3"/>
        <v>265961.81249999988</v>
      </c>
      <c r="W13" s="24">
        <f t="shared" si="4"/>
        <v>2185.9874999999988</v>
      </c>
      <c r="Y13" s="36">
        <f t="shared" si="10"/>
        <v>0.85</v>
      </c>
      <c r="Z13" s="19">
        <v>7</v>
      </c>
      <c r="AA13" s="22" t="s">
        <v>49</v>
      </c>
      <c r="AB13" s="24">
        <f t="shared" si="5"/>
        <v>852334.31249999988</v>
      </c>
      <c r="AC13" s="24">
        <f t="shared" si="6"/>
        <v>7005.4874999999984</v>
      </c>
      <c r="AE13" s="37"/>
    </row>
    <row r="14" spans="1:31" ht="21.95" customHeight="1" x14ac:dyDescent="0.4">
      <c r="A14" s="15" t="s">
        <v>48</v>
      </c>
      <c r="B14" s="17">
        <v>13.5</v>
      </c>
      <c r="C14" s="15" t="s">
        <v>5</v>
      </c>
      <c r="D14" s="26">
        <f t="shared" si="7"/>
        <v>0.66</v>
      </c>
      <c r="E14" s="15" t="s">
        <v>5</v>
      </c>
      <c r="F14" s="17">
        <v>3650</v>
      </c>
      <c r="G14" s="15" t="s">
        <v>37</v>
      </c>
      <c r="H14" s="19">
        <v>23.4</v>
      </c>
      <c r="I14" s="15" t="s">
        <v>31</v>
      </c>
      <c r="J14" s="25">
        <f t="shared" si="8"/>
        <v>2.95</v>
      </c>
      <c r="K14" s="30" t="s">
        <v>36</v>
      </c>
      <c r="L14" s="23">
        <v>17.55</v>
      </c>
      <c r="M14" s="22" t="s">
        <v>31</v>
      </c>
      <c r="N14" s="23">
        <f t="shared" si="0"/>
        <v>2.95</v>
      </c>
      <c r="O14" s="22" t="s">
        <v>49</v>
      </c>
      <c r="P14" s="24">
        <f t="shared" si="1"/>
        <v>190250.77499999994</v>
      </c>
      <c r="Q14" s="24">
        <f t="shared" si="2"/>
        <v>1563.7049999999995</v>
      </c>
      <c r="R14" s="35"/>
      <c r="S14" s="36">
        <f t="shared" si="9"/>
        <v>0.85</v>
      </c>
      <c r="T14" s="32">
        <v>21</v>
      </c>
      <c r="U14" s="22" t="s">
        <v>49</v>
      </c>
      <c r="V14" s="24">
        <f t="shared" si="3"/>
        <v>224078.06249999991</v>
      </c>
      <c r="W14" s="24">
        <f t="shared" si="4"/>
        <v>1841.7374999999993</v>
      </c>
      <c r="Y14" s="36">
        <f t="shared" si="10"/>
        <v>0.85</v>
      </c>
      <c r="Z14" s="19">
        <v>7</v>
      </c>
      <c r="AA14" s="22" t="s">
        <v>49</v>
      </c>
      <c r="AB14" s="24">
        <f t="shared" si="5"/>
        <v>810450.56249999988</v>
      </c>
      <c r="AC14" s="24">
        <f t="shared" si="6"/>
        <v>6661.2374999999993</v>
      </c>
      <c r="AE14" s="37"/>
    </row>
    <row r="15" spans="1:31" ht="21.95" customHeight="1" x14ac:dyDescent="0.4">
      <c r="A15" s="27"/>
      <c r="D15" s="45" t="s">
        <v>64</v>
      </c>
      <c r="E15" s="45"/>
      <c r="F15" s="45"/>
      <c r="G15" s="45"/>
      <c r="H15" s="45"/>
      <c r="L15" s="45" t="s">
        <v>59</v>
      </c>
      <c r="M15" s="45"/>
      <c r="N15" s="45"/>
      <c r="O15" s="45"/>
      <c r="P15" s="45"/>
      <c r="Q15" s="45"/>
      <c r="R15" s="35"/>
      <c r="S15" s="45" t="s">
        <v>65</v>
      </c>
      <c r="T15" s="45"/>
      <c r="U15" s="45"/>
      <c r="V15" s="45"/>
      <c r="W15" s="45"/>
      <c r="Y15" s="45" t="s">
        <v>66</v>
      </c>
      <c r="Z15" s="45"/>
      <c r="AA15" s="45"/>
      <c r="AB15" s="45"/>
      <c r="AC15" s="45"/>
    </row>
    <row r="16" spans="1:31" ht="21.95" customHeight="1" x14ac:dyDescent="0.4">
      <c r="A16" s="27"/>
      <c r="D16" s="46"/>
      <c r="E16" s="46"/>
      <c r="F16" s="46"/>
      <c r="G16" s="46"/>
      <c r="H16" s="46"/>
      <c r="L16" s="46"/>
      <c r="M16" s="46"/>
      <c r="N16" s="46"/>
      <c r="O16" s="46"/>
      <c r="P16" s="46"/>
      <c r="Q16" s="46"/>
      <c r="R16" s="35"/>
      <c r="S16" s="46"/>
      <c r="T16" s="46"/>
      <c r="U16" s="46"/>
      <c r="V16" s="46"/>
      <c r="W16" s="46"/>
      <c r="Y16" s="46"/>
      <c r="Z16" s="46"/>
      <c r="AA16" s="46"/>
      <c r="AB16" s="46"/>
      <c r="AC16" s="46"/>
    </row>
    <row r="17" spans="1:31" ht="21.95" customHeight="1" x14ac:dyDescent="0.4">
      <c r="A17" s="14"/>
      <c r="D17" s="46"/>
      <c r="E17" s="46"/>
      <c r="F17" s="46"/>
      <c r="G17" s="46"/>
      <c r="H17" s="46"/>
      <c r="L17" s="46"/>
      <c r="M17" s="46"/>
      <c r="N17" s="46"/>
      <c r="O17" s="46"/>
      <c r="P17" s="46"/>
      <c r="Q17" s="46"/>
      <c r="R17" s="35"/>
      <c r="S17" s="46"/>
      <c r="T17" s="46"/>
      <c r="U17" s="46"/>
      <c r="V17" s="46"/>
      <c r="W17" s="46"/>
      <c r="Y17" s="46"/>
      <c r="Z17" s="46"/>
      <c r="AA17" s="46"/>
      <c r="AB17" s="46"/>
      <c r="AC17" s="46"/>
    </row>
    <row r="18" spans="1:31" ht="21.95" customHeight="1" x14ac:dyDescent="0.4">
      <c r="A18" s="14"/>
      <c r="D18" s="46"/>
      <c r="E18" s="46"/>
      <c r="F18" s="46"/>
      <c r="G18" s="46"/>
      <c r="H18" s="46"/>
      <c r="L18" s="46"/>
      <c r="M18" s="46"/>
      <c r="N18" s="46"/>
      <c r="O18" s="46"/>
      <c r="P18" s="46"/>
      <c r="Q18" s="46"/>
      <c r="R18" s="35"/>
      <c r="S18" s="46"/>
      <c r="T18" s="46"/>
      <c r="U18" s="46"/>
      <c r="V18" s="46"/>
      <c r="W18" s="46"/>
      <c r="Y18" s="46"/>
      <c r="Z18" s="46"/>
      <c r="AA18" s="46"/>
      <c r="AB18" s="46"/>
      <c r="AC18" s="46"/>
    </row>
    <row r="19" spans="1:31" ht="21.95" customHeight="1" x14ac:dyDescent="0.4">
      <c r="A19" s="14"/>
      <c r="L19" s="28"/>
      <c r="M19" s="28"/>
      <c r="N19" s="28"/>
      <c r="O19" s="28"/>
      <c r="P19" s="28"/>
      <c r="Q19" s="28"/>
      <c r="R19" s="35"/>
      <c r="S19" s="35"/>
    </row>
    <row r="20" spans="1:31" ht="21.95" customHeight="1" x14ac:dyDescent="0.4">
      <c r="A20" s="39" t="s">
        <v>54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41" t="s">
        <v>62</v>
      </c>
      <c r="M20" s="41"/>
      <c r="N20" s="41"/>
      <c r="O20" s="41"/>
      <c r="P20" s="41"/>
      <c r="Q20" s="41"/>
      <c r="R20" s="33"/>
      <c r="S20" s="42" t="s">
        <v>63</v>
      </c>
      <c r="T20" s="43"/>
      <c r="U20" s="43"/>
      <c r="V20" s="43"/>
      <c r="W20" s="44"/>
      <c r="Y20" s="42" t="s">
        <v>58</v>
      </c>
      <c r="Z20" s="43"/>
      <c r="AA20" s="43"/>
      <c r="AB20" s="43"/>
      <c r="AC20" s="44"/>
    </row>
    <row r="21" spans="1:31" s="14" customFormat="1" ht="44.1" customHeight="1" x14ac:dyDescent="0.4">
      <c r="A21" s="15" t="s">
        <v>40</v>
      </c>
      <c r="B21" s="16" t="s">
        <v>51</v>
      </c>
      <c r="C21" s="16"/>
      <c r="D21" s="16" t="s">
        <v>1</v>
      </c>
      <c r="E21" s="16"/>
      <c r="F21" s="16" t="s">
        <v>52</v>
      </c>
      <c r="G21" s="16"/>
      <c r="H21" s="16" t="s">
        <v>50</v>
      </c>
      <c r="I21" s="16"/>
      <c r="J21" s="16" t="s">
        <v>30</v>
      </c>
      <c r="K21" s="29"/>
      <c r="L21" s="21" t="s">
        <v>56</v>
      </c>
      <c r="M21" s="21"/>
      <c r="N21" s="21" t="s">
        <v>30</v>
      </c>
      <c r="O21" s="22"/>
      <c r="P21" s="22" t="s">
        <v>6</v>
      </c>
      <c r="Q21" s="21" t="s">
        <v>18</v>
      </c>
      <c r="R21" s="34"/>
      <c r="S21" s="21" t="s">
        <v>1</v>
      </c>
      <c r="T21" s="31" t="s">
        <v>56</v>
      </c>
      <c r="U21" s="22"/>
      <c r="V21" s="22" t="s">
        <v>6</v>
      </c>
      <c r="W21" s="21" t="s">
        <v>18</v>
      </c>
      <c r="Y21" s="21" t="s">
        <v>1</v>
      </c>
      <c r="Z21" s="21" t="s">
        <v>56</v>
      </c>
      <c r="AA21" s="22"/>
      <c r="AB21" s="22" t="s">
        <v>6</v>
      </c>
      <c r="AC21" s="21" t="s">
        <v>18</v>
      </c>
    </row>
    <row r="22" spans="1:31" ht="21.95" customHeight="1" x14ac:dyDescent="0.4">
      <c r="A22" s="15" t="s">
        <v>41</v>
      </c>
      <c r="B22" s="17">
        <v>13.5</v>
      </c>
      <c r="C22" s="15" t="s">
        <v>5</v>
      </c>
      <c r="D22" s="26">
        <f t="shared" ref="D22:D29" si="11">$D$7</f>
        <v>0.66</v>
      </c>
      <c r="E22" s="15" t="s">
        <v>5</v>
      </c>
      <c r="F22" s="17">
        <v>3650</v>
      </c>
      <c r="G22" s="15" t="s">
        <v>37</v>
      </c>
      <c r="H22" s="19">
        <v>26.73</v>
      </c>
      <c r="I22" s="15" t="s">
        <v>31</v>
      </c>
      <c r="J22" s="25">
        <f t="shared" ref="J22:J29" si="12">$J$7</f>
        <v>2.95</v>
      </c>
      <c r="K22" s="30" t="s">
        <v>36</v>
      </c>
      <c r="L22" s="23">
        <v>11.43</v>
      </c>
      <c r="M22" s="22" t="s">
        <v>31</v>
      </c>
      <c r="N22" s="23">
        <f t="shared" ref="N22:N29" si="13">J22</f>
        <v>2.95</v>
      </c>
      <c r="O22" s="22" t="s">
        <v>49</v>
      </c>
      <c r="P22" s="24">
        <f t="shared" ref="P22:P29" si="14">B22*D22*F22*((H22+J22)-(L22+N22))</f>
        <v>497578.95</v>
      </c>
      <c r="Q22" s="24">
        <f t="shared" ref="Q22:Q29" si="15">P22/3650*30</f>
        <v>4089.69</v>
      </c>
      <c r="R22" s="35"/>
      <c r="S22" s="36">
        <f t="shared" ref="S22:S29" si="16">$S$7</f>
        <v>0.85</v>
      </c>
      <c r="T22" s="32">
        <v>21</v>
      </c>
      <c r="U22" s="22" t="s">
        <v>49</v>
      </c>
      <c r="V22" s="24">
        <f t="shared" ref="V22:V29" si="17">B22*S22*F22*((H22+J22)-(T22))</f>
        <v>363550.95</v>
      </c>
      <c r="W22" s="24">
        <f t="shared" ref="W22:W29" si="18">V22/3650*30</f>
        <v>2988.09</v>
      </c>
      <c r="Y22" s="36">
        <f t="shared" ref="Y22:Y29" si="19">$Y$7</f>
        <v>0.85</v>
      </c>
      <c r="Z22" s="19">
        <v>9</v>
      </c>
      <c r="AA22" s="22" t="s">
        <v>49</v>
      </c>
      <c r="AB22" s="24">
        <f t="shared" ref="AB22:AB29" si="20">B22*Y22*F22*((H22+J22)-(Z22))</f>
        <v>866155.95</v>
      </c>
      <c r="AC22" s="24">
        <f t="shared" ref="AC22:AC29" si="21">AB22/3650*30</f>
        <v>7119.09</v>
      </c>
      <c r="AE22" s="37"/>
    </row>
    <row r="23" spans="1:31" ht="21.95" customHeight="1" x14ac:dyDescent="0.4">
      <c r="A23" s="15" t="s">
        <v>42</v>
      </c>
      <c r="B23" s="17">
        <v>13.5</v>
      </c>
      <c r="C23" s="15" t="s">
        <v>5</v>
      </c>
      <c r="D23" s="26">
        <f t="shared" si="11"/>
        <v>0.66</v>
      </c>
      <c r="E23" s="15" t="s">
        <v>5</v>
      </c>
      <c r="F23" s="17">
        <v>3650</v>
      </c>
      <c r="G23" s="15" t="s">
        <v>37</v>
      </c>
      <c r="H23" s="19">
        <v>25.8</v>
      </c>
      <c r="I23" s="15" t="s">
        <v>31</v>
      </c>
      <c r="J23" s="25">
        <f t="shared" si="12"/>
        <v>2.95</v>
      </c>
      <c r="K23" s="30" t="s">
        <v>36</v>
      </c>
      <c r="L23" s="23">
        <v>17.78</v>
      </c>
      <c r="M23" s="22" t="s">
        <v>31</v>
      </c>
      <c r="N23" s="23">
        <f t="shared" si="13"/>
        <v>2.95</v>
      </c>
      <c r="O23" s="22" t="s">
        <v>49</v>
      </c>
      <c r="P23" s="24">
        <f t="shared" si="14"/>
        <v>260822.43</v>
      </c>
      <c r="Q23" s="24">
        <f t="shared" si="15"/>
        <v>2143.7460000000001</v>
      </c>
      <c r="R23" s="35"/>
      <c r="S23" s="36">
        <f t="shared" si="16"/>
        <v>0.85</v>
      </c>
      <c r="T23" s="32">
        <v>21</v>
      </c>
      <c r="U23" s="22" t="s">
        <v>49</v>
      </c>
      <c r="V23" s="24">
        <f t="shared" si="17"/>
        <v>324599.0625</v>
      </c>
      <c r="W23" s="24">
        <f t="shared" si="18"/>
        <v>2667.9375</v>
      </c>
      <c r="Y23" s="36">
        <f t="shared" si="19"/>
        <v>0.85</v>
      </c>
      <c r="Z23" s="19">
        <v>8.5</v>
      </c>
      <c r="AA23" s="22" t="s">
        <v>49</v>
      </c>
      <c r="AB23" s="24">
        <f t="shared" si="20"/>
        <v>848145.9375</v>
      </c>
      <c r="AC23" s="24">
        <f t="shared" si="21"/>
        <v>6971.0625</v>
      </c>
      <c r="AE23" s="37"/>
    </row>
    <row r="24" spans="1:31" ht="21.95" customHeight="1" x14ac:dyDescent="0.4">
      <c r="A24" s="15" t="s">
        <v>43</v>
      </c>
      <c r="B24" s="17">
        <v>13.5</v>
      </c>
      <c r="C24" s="15" t="s">
        <v>5</v>
      </c>
      <c r="D24" s="26">
        <f t="shared" si="11"/>
        <v>0.66</v>
      </c>
      <c r="E24" s="15" t="s">
        <v>5</v>
      </c>
      <c r="F24" s="17">
        <v>3650</v>
      </c>
      <c r="G24" s="15" t="s">
        <v>37</v>
      </c>
      <c r="H24" s="19">
        <v>28.52</v>
      </c>
      <c r="I24" s="15" t="s">
        <v>31</v>
      </c>
      <c r="J24" s="25">
        <f t="shared" si="12"/>
        <v>2.95</v>
      </c>
      <c r="K24" s="30" t="s">
        <v>36</v>
      </c>
      <c r="L24" s="23">
        <v>16.3</v>
      </c>
      <c r="M24" s="22" t="s">
        <v>31</v>
      </c>
      <c r="N24" s="23">
        <f t="shared" si="13"/>
        <v>2.95</v>
      </c>
      <c r="O24" s="22" t="s">
        <v>49</v>
      </c>
      <c r="P24" s="24">
        <f t="shared" si="14"/>
        <v>397412.73</v>
      </c>
      <c r="Q24" s="24">
        <f t="shared" si="15"/>
        <v>3266.4059999999995</v>
      </c>
      <c r="R24" s="35"/>
      <c r="S24" s="36">
        <f t="shared" si="16"/>
        <v>0.85</v>
      </c>
      <c r="T24" s="32">
        <v>21</v>
      </c>
      <c r="U24" s="22" t="s">
        <v>49</v>
      </c>
      <c r="V24" s="24">
        <f t="shared" si="17"/>
        <v>438522.86249999993</v>
      </c>
      <c r="W24" s="24">
        <f t="shared" si="18"/>
        <v>3604.2974999999992</v>
      </c>
      <c r="Y24" s="36">
        <f t="shared" si="19"/>
        <v>0.85</v>
      </c>
      <c r="Z24" s="19">
        <v>8.1</v>
      </c>
      <c r="AA24" s="22" t="s">
        <v>49</v>
      </c>
      <c r="AB24" s="24">
        <f t="shared" si="20"/>
        <v>978823.23749999993</v>
      </c>
      <c r="AC24" s="24">
        <f t="shared" si="21"/>
        <v>8045.1224999999995</v>
      </c>
      <c r="AE24" s="37"/>
    </row>
    <row r="25" spans="1:31" ht="21.95" customHeight="1" x14ac:dyDescent="0.4">
      <c r="A25" s="15" t="s">
        <v>44</v>
      </c>
      <c r="B25" s="17">
        <v>13.5</v>
      </c>
      <c r="C25" s="15" t="s">
        <v>5</v>
      </c>
      <c r="D25" s="26">
        <f t="shared" si="11"/>
        <v>0.66</v>
      </c>
      <c r="E25" s="15" t="s">
        <v>5</v>
      </c>
      <c r="F25" s="17">
        <v>3650</v>
      </c>
      <c r="G25" s="15" t="s">
        <v>37</v>
      </c>
      <c r="H25" s="19">
        <v>25.07</v>
      </c>
      <c r="I25" s="15" t="s">
        <v>31</v>
      </c>
      <c r="J25" s="25">
        <f t="shared" si="12"/>
        <v>2.95</v>
      </c>
      <c r="K25" s="30" t="s">
        <v>36</v>
      </c>
      <c r="L25" s="23">
        <v>12.51</v>
      </c>
      <c r="M25" s="22" t="s">
        <v>31</v>
      </c>
      <c r="N25" s="23">
        <f t="shared" si="13"/>
        <v>2.95</v>
      </c>
      <c r="O25" s="22" t="s">
        <v>49</v>
      </c>
      <c r="P25" s="24">
        <f t="shared" si="14"/>
        <v>408470.04</v>
      </c>
      <c r="Q25" s="24">
        <f t="shared" si="15"/>
        <v>3357.288</v>
      </c>
      <c r="R25" s="35"/>
      <c r="S25" s="36">
        <f t="shared" si="16"/>
        <v>0.85</v>
      </c>
      <c r="T25" s="32">
        <v>21</v>
      </c>
      <c r="U25" s="22" t="s">
        <v>49</v>
      </c>
      <c r="V25" s="24">
        <f t="shared" si="17"/>
        <v>294023.92499999999</v>
      </c>
      <c r="W25" s="24">
        <f t="shared" si="18"/>
        <v>2416.6349999999998</v>
      </c>
      <c r="Y25" s="36">
        <f t="shared" si="19"/>
        <v>0.85</v>
      </c>
      <c r="Z25" s="19">
        <v>8</v>
      </c>
      <c r="AA25" s="22" t="s">
        <v>49</v>
      </c>
      <c r="AB25" s="24">
        <f t="shared" si="20"/>
        <v>838512.67499999993</v>
      </c>
      <c r="AC25" s="24">
        <f t="shared" si="21"/>
        <v>6891.8849999999993</v>
      </c>
      <c r="AE25" s="37"/>
    </row>
    <row r="26" spans="1:31" ht="21.95" customHeight="1" x14ac:dyDescent="0.4">
      <c r="A26" s="15" t="s">
        <v>45</v>
      </c>
      <c r="B26" s="17">
        <v>13.5</v>
      </c>
      <c r="C26" s="15" t="s">
        <v>5</v>
      </c>
      <c r="D26" s="26">
        <f t="shared" si="11"/>
        <v>0.66</v>
      </c>
      <c r="E26" s="15" t="s">
        <v>5</v>
      </c>
      <c r="F26" s="17">
        <v>3650</v>
      </c>
      <c r="G26" s="15" t="s">
        <v>37</v>
      </c>
      <c r="H26" s="19">
        <v>22.89</v>
      </c>
      <c r="I26" s="15" t="s">
        <v>31</v>
      </c>
      <c r="J26" s="25">
        <f t="shared" si="12"/>
        <v>2.95</v>
      </c>
      <c r="K26" s="30" t="s">
        <v>36</v>
      </c>
      <c r="L26" s="20">
        <v>15.2</v>
      </c>
      <c r="M26" s="22" t="s">
        <v>31</v>
      </c>
      <c r="N26" s="23">
        <f t="shared" si="13"/>
        <v>2.95</v>
      </c>
      <c r="O26" s="22" t="s">
        <v>49</v>
      </c>
      <c r="P26" s="24">
        <f t="shared" si="14"/>
        <v>250090.33500000005</v>
      </c>
      <c r="Q26" s="24">
        <f t="shared" si="15"/>
        <v>2055.5370000000003</v>
      </c>
      <c r="R26" s="35"/>
      <c r="S26" s="36">
        <f t="shared" si="16"/>
        <v>0.85</v>
      </c>
      <c r="T26" s="32">
        <v>21</v>
      </c>
      <c r="U26" s="22" t="s">
        <v>49</v>
      </c>
      <c r="V26" s="24">
        <f t="shared" si="17"/>
        <v>202717.35</v>
      </c>
      <c r="W26" s="24">
        <f t="shared" si="18"/>
        <v>1666.17</v>
      </c>
      <c r="Y26" s="36">
        <f t="shared" si="19"/>
        <v>0.85</v>
      </c>
      <c r="Z26" s="19">
        <v>8</v>
      </c>
      <c r="AA26" s="22" t="s">
        <v>49</v>
      </c>
      <c r="AB26" s="24">
        <f t="shared" si="20"/>
        <v>747206.1</v>
      </c>
      <c r="AC26" s="24">
        <f t="shared" si="21"/>
        <v>6141.42</v>
      </c>
      <c r="AE26" s="37"/>
    </row>
    <row r="27" spans="1:31" ht="21.95" customHeight="1" x14ac:dyDescent="0.4">
      <c r="A27" s="15" t="s">
        <v>46</v>
      </c>
      <c r="B27" s="17">
        <v>13.5</v>
      </c>
      <c r="C27" s="15" t="s">
        <v>5</v>
      </c>
      <c r="D27" s="26">
        <f t="shared" si="11"/>
        <v>0.66</v>
      </c>
      <c r="E27" s="15" t="s">
        <v>5</v>
      </c>
      <c r="F27" s="17">
        <v>3650</v>
      </c>
      <c r="G27" s="15" t="s">
        <v>37</v>
      </c>
      <c r="H27" s="19">
        <v>30.62</v>
      </c>
      <c r="I27" s="15" t="s">
        <v>31</v>
      </c>
      <c r="J27" s="25">
        <f t="shared" si="12"/>
        <v>2.95</v>
      </c>
      <c r="K27" s="30" t="s">
        <v>36</v>
      </c>
      <c r="L27" s="23">
        <v>14.87</v>
      </c>
      <c r="M27" s="22" t="s">
        <v>31</v>
      </c>
      <c r="N27" s="23">
        <f t="shared" si="13"/>
        <v>2.95</v>
      </c>
      <c r="O27" s="22" t="s">
        <v>49</v>
      </c>
      <c r="P27" s="24">
        <f t="shared" si="14"/>
        <v>512213.625</v>
      </c>
      <c r="Q27" s="24">
        <f t="shared" si="15"/>
        <v>4209.9750000000004</v>
      </c>
      <c r="R27" s="35"/>
      <c r="S27" s="36">
        <f t="shared" si="16"/>
        <v>0.85</v>
      </c>
      <c r="T27" s="32">
        <v>21</v>
      </c>
      <c r="U27" s="22" t="s">
        <v>49</v>
      </c>
      <c r="V27" s="24">
        <f t="shared" si="17"/>
        <v>526478.73750000005</v>
      </c>
      <c r="W27" s="24">
        <f t="shared" si="18"/>
        <v>4327.2225000000008</v>
      </c>
      <c r="Y27" s="36">
        <f t="shared" si="19"/>
        <v>0.85</v>
      </c>
      <c r="Z27" s="19">
        <v>7.15</v>
      </c>
      <c r="AA27" s="22" t="s">
        <v>49</v>
      </c>
      <c r="AB27" s="24">
        <f t="shared" si="20"/>
        <v>1106568.675</v>
      </c>
      <c r="AC27" s="24">
        <f t="shared" si="21"/>
        <v>9095.0850000000009</v>
      </c>
      <c r="AE27" s="37"/>
    </row>
    <row r="28" spans="1:31" ht="21.95" customHeight="1" x14ac:dyDescent="0.4">
      <c r="A28" s="15" t="s">
        <v>47</v>
      </c>
      <c r="B28" s="17">
        <v>13.5</v>
      </c>
      <c r="C28" s="15" t="s">
        <v>5</v>
      </c>
      <c r="D28" s="26">
        <f t="shared" si="11"/>
        <v>0.66</v>
      </c>
      <c r="E28" s="15" t="s">
        <v>5</v>
      </c>
      <c r="F28" s="17">
        <v>3650</v>
      </c>
      <c r="G28" s="15" t="s">
        <v>37</v>
      </c>
      <c r="H28" s="20">
        <v>29.24</v>
      </c>
      <c r="I28" s="15" t="s">
        <v>31</v>
      </c>
      <c r="J28" s="25">
        <f t="shared" si="12"/>
        <v>2.95</v>
      </c>
      <c r="K28" s="30" t="s">
        <v>36</v>
      </c>
      <c r="L28" s="20">
        <v>19.48</v>
      </c>
      <c r="M28" s="22" t="s">
        <v>31</v>
      </c>
      <c r="N28" s="23">
        <f t="shared" si="13"/>
        <v>2.95</v>
      </c>
      <c r="O28" s="22" t="s">
        <v>49</v>
      </c>
      <c r="P28" s="24">
        <f t="shared" si="14"/>
        <v>317409.83999999991</v>
      </c>
      <c r="Q28" s="24">
        <f t="shared" si="15"/>
        <v>2608.847999999999</v>
      </c>
      <c r="R28" s="35"/>
      <c r="S28" s="36">
        <f t="shared" si="16"/>
        <v>0.85</v>
      </c>
      <c r="T28" s="32">
        <v>21</v>
      </c>
      <c r="U28" s="22" t="s">
        <v>49</v>
      </c>
      <c r="V28" s="24">
        <f t="shared" si="17"/>
        <v>468679.16249999992</v>
      </c>
      <c r="W28" s="24">
        <f t="shared" si="18"/>
        <v>3852.1574999999989</v>
      </c>
      <c r="Y28" s="36">
        <f t="shared" si="19"/>
        <v>0.85</v>
      </c>
      <c r="Z28" s="19">
        <v>7</v>
      </c>
      <c r="AA28" s="22" t="s">
        <v>49</v>
      </c>
      <c r="AB28" s="24">
        <f t="shared" si="20"/>
        <v>1055051.6624999999</v>
      </c>
      <c r="AC28" s="24">
        <f t="shared" si="21"/>
        <v>8671.6574999999975</v>
      </c>
      <c r="AE28" s="37"/>
    </row>
    <row r="29" spans="1:31" ht="21.95" customHeight="1" x14ac:dyDescent="0.4">
      <c r="A29" s="15" t="s">
        <v>48</v>
      </c>
      <c r="B29" s="17">
        <v>13.5</v>
      </c>
      <c r="C29" s="15" t="s">
        <v>5</v>
      </c>
      <c r="D29" s="26">
        <f t="shared" si="11"/>
        <v>0.66</v>
      </c>
      <c r="E29" s="15" t="s">
        <v>5</v>
      </c>
      <c r="F29" s="17">
        <v>3650</v>
      </c>
      <c r="G29" s="15" t="s">
        <v>37</v>
      </c>
      <c r="H29" s="19">
        <v>23.95</v>
      </c>
      <c r="I29" s="15" t="s">
        <v>31</v>
      </c>
      <c r="J29" s="25">
        <f t="shared" si="12"/>
        <v>2.95</v>
      </c>
      <c r="K29" s="30" t="s">
        <v>36</v>
      </c>
      <c r="L29" s="23">
        <v>13.21</v>
      </c>
      <c r="M29" s="22" t="s">
        <v>31</v>
      </c>
      <c r="N29" s="23">
        <f t="shared" si="13"/>
        <v>2.95</v>
      </c>
      <c r="O29" s="22" t="s">
        <v>49</v>
      </c>
      <c r="P29" s="24">
        <f t="shared" si="14"/>
        <v>349280.91</v>
      </c>
      <c r="Q29" s="24">
        <f t="shared" si="15"/>
        <v>2870.8019999999997</v>
      </c>
      <c r="R29" s="35"/>
      <c r="S29" s="36">
        <f t="shared" si="16"/>
        <v>0.85</v>
      </c>
      <c r="T29" s="32">
        <v>21</v>
      </c>
      <c r="U29" s="22" t="s">
        <v>49</v>
      </c>
      <c r="V29" s="24">
        <f t="shared" si="17"/>
        <v>247114.12499999994</v>
      </c>
      <c r="W29" s="24">
        <f t="shared" si="18"/>
        <v>2031.0749999999996</v>
      </c>
      <c r="Y29" s="36">
        <f t="shared" si="19"/>
        <v>0.85</v>
      </c>
      <c r="Z29" s="19">
        <v>7</v>
      </c>
      <c r="AA29" s="22" t="s">
        <v>49</v>
      </c>
      <c r="AB29" s="24">
        <f t="shared" si="20"/>
        <v>833486.62499999988</v>
      </c>
      <c r="AC29" s="24">
        <f t="shared" si="21"/>
        <v>6850.5749999999989</v>
      </c>
      <c r="AE29" s="37"/>
    </row>
    <row r="30" spans="1:31" ht="21.95" customHeight="1" x14ac:dyDescent="0.4">
      <c r="H30" s="13" t="s">
        <v>57</v>
      </c>
    </row>
    <row r="31" spans="1:31" ht="21.95" customHeight="1" x14ac:dyDescent="0.4">
      <c r="H31" t="s">
        <v>60</v>
      </c>
    </row>
    <row r="32" spans="1:31" ht="21.95" customHeight="1" x14ac:dyDescent="0.4">
      <c r="H32" t="s">
        <v>61</v>
      </c>
    </row>
    <row r="34" spans="8:8" ht="21.95" customHeight="1" x14ac:dyDescent="0.4">
      <c r="H34"/>
    </row>
  </sheetData>
  <mergeCells count="13">
    <mergeCell ref="AB1:AC1"/>
    <mergeCell ref="A5:K5"/>
    <mergeCell ref="A20:K20"/>
    <mergeCell ref="L5:Q5"/>
    <mergeCell ref="L20:Q20"/>
    <mergeCell ref="S5:W5"/>
    <mergeCell ref="Y5:AC5"/>
    <mergeCell ref="S20:W20"/>
    <mergeCell ref="Y20:AC20"/>
    <mergeCell ref="Y15:AC18"/>
    <mergeCell ref="S15:W18"/>
    <mergeCell ref="L15:Q18"/>
    <mergeCell ref="D15:H18"/>
  </mergeCells>
  <phoneticPr fontId="1"/>
  <pageMargins left="0.59055118110236227" right="0.59055118110236227" top="0.59055118110236227" bottom="0.59055118110236227" header="0.31496062992125984" footer="0.31496062992125984"/>
  <pageSetup paperSize="9" scale="63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"/>
  <sheetViews>
    <sheetView zoomScale="70" zoomScaleNormal="70" workbookViewId="0">
      <selection activeCell="F36" sqref="F36"/>
    </sheetView>
  </sheetViews>
  <sheetFormatPr defaultRowHeight="18.75" x14ac:dyDescent="0.4"/>
  <cols>
    <col min="1" max="2" width="10.125" customWidth="1"/>
    <col min="3" max="3" width="4.625" style="7" customWidth="1"/>
    <col min="4" max="4" width="10.125" customWidth="1"/>
    <col min="5" max="5" width="4.625" style="7" customWidth="1"/>
    <col min="6" max="6" width="10.125" customWidth="1"/>
    <col min="7" max="7" width="4.625" style="7" customWidth="1"/>
    <col min="8" max="8" width="10.125" customWidth="1"/>
    <col min="9" max="9" width="4.625" style="7" customWidth="1"/>
    <col min="10" max="10" width="10.125" customWidth="1"/>
    <col min="11" max="11" width="4.625" style="7" customWidth="1"/>
    <col min="12" max="12" width="10.125" bestFit="1" customWidth="1"/>
    <col min="13" max="13" width="4.625" style="7" customWidth="1"/>
    <col min="14" max="14" width="10.125" customWidth="1"/>
    <col min="15" max="15" width="4.625" style="7" customWidth="1"/>
    <col min="16" max="17" width="10.125" customWidth="1"/>
    <col min="18" max="18" width="9" customWidth="1"/>
    <col min="19" max="19" width="7.125" customWidth="1"/>
    <col min="20" max="20" width="9.625" bestFit="1" customWidth="1"/>
    <col min="21" max="21" width="4.625" style="7" customWidth="1"/>
    <col min="22" max="22" width="12.625" customWidth="1"/>
    <col min="23" max="23" width="4.625" style="7" customWidth="1"/>
    <col min="24" max="24" width="12.625" customWidth="1"/>
    <col min="25" max="25" width="4.625" style="7" customWidth="1"/>
    <col min="26" max="26" width="9.25" customWidth="1"/>
    <col min="27" max="27" width="4.625" style="7" customWidth="1"/>
    <col min="28" max="28" width="9.25" customWidth="1"/>
    <col min="29" max="29" width="4.625" style="7" customWidth="1"/>
    <col min="30" max="30" width="9.375" customWidth="1"/>
    <col min="31" max="31" width="4.625" style="7" customWidth="1"/>
    <col min="32" max="32" width="9.375" customWidth="1"/>
    <col min="33" max="33" width="4.625" style="7" customWidth="1"/>
    <col min="34" max="34" width="12.625" customWidth="1"/>
    <col min="35" max="35" width="9.625" bestFit="1" customWidth="1"/>
    <col min="37" max="37" width="7.125" customWidth="1"/>
    <col min="38" max="38" width="9.625" bestFit="1" customWidth="1"/>
    <col min="39" max="39" width="4.625" style="7" customWidth="1"/>
    <col min="40" max="40" width="12.625" customWidth="1"/>
    <col min="41" max="41" width="4.625" style="7" customWidth="1"/>
    <col min="42" max="42" width="12.625" customWidth="1"/>
    <col min="43" max="43" width="4.625" style="7" customWidth="1"/>
    <col min="44" max="44" width="9.25" customWidth="1"/>
    <col min="45" max="45" width="4.625" style="7" customWidth="1"/>
    <col min="46" max="46" width="9.25" customWidth="1"/>
    <col min="47" max="47" width="4.625" style="7" customWidth="1"/>
    <col min="48" max="48" width="9.375" customWidth="1"/>
    <col min="49" max="49" width="4.625" style="7" customWidth="1"/>
    <col min="50" max="50" width="9.375" customWidth="1"/>
    <col min="51" max="51" width="4.625" style="7" customWidth="1"/>
    <col min="52" max="52" width="12.625" customWidth="1"/>
    <col min="53" max="53" width="9.625" bestFit="1" customWidth="1"/>
  </cols>
  <sheetData>
    <row r="1" spans="1:53" x14ac:dyDescent="0.4">
      <c r="A1" s="4" t="s">
        <v>9</v>
      </c>
      <c r="S1" s="4"/>
      <c r="AK1" s="4"/>
    </row>
    <row r="2" spans="1:53" x14ac:dyDescent="0.4">
      <c r="A2" s="3" t="s">
        <v>8</v>
      </c>
      <c r="AG2"/>
      <c r="AY2"/>
    </row>
    <row r="3" spans="1:53" x14ac:dyDescent="0.4">
      <c r="A3" s="3" t="s">
        <v>7</v>
      </c>
      <c r="O3"/>
      <c r="S3" s="3"/>
      <c r="AG3"/>
      <c r="AK3" s="3"/>
      <c r="AY3"/>
    </row>
    <row r="4" spans="1:53" x14ac:dyDescent="0.4">
      <c r="O4"/>
      <c r="AG4"/>
      <c r="AY4"/>
    </row>
    <row r="5" spans="1:53" x14ac:dyDescent="0.4">
      <c r="A5" t="s">
        <v>29</v>
      </c>
      <c r="L5" t="s">
        <v>29</v>
      </c>
      <c r="O5"/>
      <c r="S5" t="s">
        <v>28</v>
      </c>
      <c r="AG5"/>
      <c r="AK5" t="s">
        <v>33</v>
      </c>
      <c r="AY5"/>
    </row>
    <row r="6" spans="1:53" x14ac:dyDescent="0.4">
      <c r="A6" t="s">
        <v>20</v>
      </c>
      <c r="L6" t="s">
        <v>20</v>
      </c>
      <c r="O6"/>
      <c r="S6" t="s">
        <v>20</v>
      </c>
      <c r="AG6"/>
      <c r="AK6" t="s">
        <v>20</v>
      </c>
      <c r="AY6"/>
    </row>
    <row r="7" spans="1:53" ht="37.5" x14ac:dyDescent="0.4">
      <c r="A7" s="47" t="s">
        <v>10</v>
      </c>
      <c r="B7" s="10" t="s">
        <v>0</v>
      </c>
      <c r="C7" s="8"/>
      <c r="D7" s="8" t="s">
        <v>1</v>
      </c>
      <c r="E7" s="8"/>
      <c r="F7" s="8" t="s">
        <v>2</v>
      </c>
      <c r="G7" s="8"/>
      <c r="H7" s="8" t="s">
        <v>4</v>
      </c>
      <c r="I7" s="8"/>
      <c r="J7" s="8" t="s">
        <v>30</v>
      </c>
      <c r="K7" s="8"/>
      <c r="L7" s="8" t="s">
        <v>39</v>
      </c>
      <c r="M7" s="8"/>
      <c r="N7" s="8" t="s">
        <v>30</v>
      </c>
      <c r="O7" s="9"/>
      <c r="P7" s="9" t="s">
        <v>6</v>
      </c>
      <c r="Q7" s="11" t="s">
        <v>18</v>
      </c>
      <c r="S7" s="48" t="s">
        <v>10</v>
      </c>
      <c r="T7" s="10" t="s">
        <v>0</v>
      </c>
      <c r="U7" s="8"/>
      <c r="V7" s="8" t="s">
        <v>1</v>
      </c>
      <c r="W7" s="8"/>
      <c r="X7" s="8" t="s">
        <v>2</v>
      </c>
      <c r="Y7" s="8"/>
      <c r="Z7" s="8" t="s">
        <v>4</v>
      </c>
      <c r="AA7" s="8"/>
      <c r="AB7" s="8" t="s">
        <v>30</v>
      </c>
      <c r="AC7" s="8"/>
      <c r="AD7" s="8" t="s">
        <v>3</v>
      </c>
      <c r="AE7" s="8"/>
      <c r="AF7" s="8" t="s">
        <v>30</v>
      </c>
      <c r="AG7" s="9"/>
      <c r="AH7" s="9" t="s">
        <v>6</v>
      </c>
      <c r="AI7" s="11" t="s">
        <v>18</v>
      </c>
      <c r="AK7" s="48" t="s">
        <v>10</v>
      </c>
      <c r="AL7" s="10" t="s">
        <v>0</v>
      </c>
      <c r="AM7" s="8"/>
      <c r="AN7" s="8" t="s">
        <v>1</v>
      </c>
      <c r="AO7" s="8"/>
      <c r="AP7" s="8" t="s">
        <v>2</v>
      </c>
      <c r="AQ7" s="8"/>
      <c r="AR7" s="8" t="s">
        <v>4</v>
      </c>
      <c r="AS7" s="8"/>
      <c r="AT7" s="8" t="s">
        <v>30</v>
      </c>
      <c r="AU7" s="8"/>
      <c r="AV7" s="8" t="s">
        <v>3</v>
      </c>
      <c r="AW7" s="8"/>
      <c r="AX7" s="8" t="s">
        <v>30</v>
      </c>
      <c r="AY7" s="9"/>
      <c r="AZ7" s="9" t="s">
        <v>6</v>
      </c>
      <c r="BA7" s="11" t="s">
        <v>18</v>
      </c>
    </row>
    <row r="8" spans="1:53" x14ac:dyDescent="0.4">
      <c r="A8" s="47"/>
      <c r="B8" s="1">
        <v>13.5</v>
      </c>
      <c r="C8" s="9" t="s">
        <v>5</v>
      </c>
      <c r="D8" s="6">
        <v>0.66</v>
      </c>
      <c r="E8" s="9" t="s">
        <v>5</v>
      </c>
      <c r="F8" s="1">
        <v>3650</v>
      </c>
      <c r="G8" s="9" t="s">
        <v>37</v>
      </c>
      <c r="H8" s="5">
        <v>26.4</v>
      </c>
      <c r="I8" s="9" t="s">
        <v>31</v>
      </c>
      <c r="J8" s="5">
        <v>2.95</v>
      </c>
      <c r="K8" s="9" t="s">
        <v>32</v>
      </c>
      <c r="L8" s="1">
        <v>21</v>
      </c>
      <c r="M8" s="9" t="s">
        <v>31</v>
      </c>
      <c r="N8" s="1">
        <v>0</v>
      </c>
      <c r="O8" s="9" t="s">
        <v>38</v>
      </c>
      <c r="P8" s="2">
        <f>B8*D8*F8*((H8+J8)-(L8+N8))</f>
        <v>271554.52499999991</v>
      </c>
      <c r="Q8" s="2">
        <f>P8/3650*30</f>
        <v>2231.954999999999</v>
      </c>
      <c r="S8" s="49"/>
      <c r="T8" s="1">
        <v>13.5</v>
      </c>
      <c r="U8" s="9" t="s">
        <v>5</v>
      </c>
      <c r="V8" s="6">
        <v>0.66</v>
      </c>
      <c r="W8" s="9" t="s">
        <v>5</v>
      </c>
      <c r="X8" s="1">
        <v>3650</v>
      </c>
      <c r="Y8" s="9" t="s">
        <v>37</v>
      </c>
      <c r="Z8" s="5">
        <v>26.4</v>
      </c>
      <c r="AA8" s="9" t="s">
        <v>31</v>
      </c>
      <c r="AB8" s="5">
        <v>2.95</v>
      </c>
      <c r="AC8" s="9" t="s">
        <v>32</v>
      </c>
      <c r="AD8" s="1">
        <v>19.8</v>
      </c>
      <c r="AE8" s="9" t="s">
        <v>31</v>
      </c>
      <c r="AF8" s="5">
        <v>2.95</v>
      </c>
      <c r="AG8" s="9" t="s">
        <v>38</v>
      </c>
      <c r="AH8" s="2">
        <f>T8*V8*X8*((Z8+AB8)-(AD8+AF8))</f>
        <v>214641.89999999994</v>
      </c>
      <c r="AI8" s="2">
        <f>AH8/3650*30</f>
        <v>1764.1799999999994</v>
      </c>
      <c r="AK8" s="49"/>
      <c r="AL8" s="1">
        <v>13.5</v>
      </c>
      <c r="AM8" s="9" t="s">
        <v>5</v>
      </c>
      <c r="AN8" s="6">
        <v>0.66</v>
      </c>
      <c r="AO8" s="9" t="s">
        <v>5</v>
      </c>
      <c r="AP8" s="1">
        <v>3650</v>
      </c>
      <c r="AQ8" s="9" t="s">
        <v>37</v>
      </c>
      <c r="AR8" s="5">
        <v>26.4</v>
      </c>
      <c r="AS8" s="9" t="s">
        <v>31</v>
      </c>
      <c r="AT8" s="5">
        <v>2.95</v>
      </c>
      <c r="AU8" s="9" t="s">
        <v>32</v>
      </c>
      <c r="AV8" s="1">
        <v>9</v>
      </c>
      <c r="AW8" s="9" t="s">
        <v>31</v>
      </c>
      <c r="AX8" s="1">
        <v>0</v>
      </c>
      <c r="AY8" s="9" t="s">
        <v>38</v>
      </c>
      <c r="AZ8" s="2">
        <f>AL8*AN8*AP8*((AR8+AT8)-(AV8+AX8))</f>
        <v>661812.52499999991</v>
      </c>
      <c r="BA8" s="2">
        <f>AZ8/3650*30</f>
        <v>5439.5549999999994</v>
      </c>
    </row>
    <row r="10" spans="1:53" ht="37.5" x14ac:dyDescent="0.4">
      <c r="A10" s="47" t="s">
        <v>11</v>
      </c>
      <c r="B10" s="10" t="s">
        <v>0</v>
      </c>
      <c r="C10" s="8"/>
      <c r="D10" s="8" t="s">
        <v>1</v>
      </c>
      <c r="E10" s="8"/>
      <c r="F10" s="8" t="s">
        <v>2</v>
      </c>
      <c r="G10" s="8"/>
      <c r="H10" s="8" t="s">
        <v>4</v>
      </c>
      <c r="I10" s="8"/>
      <c r="J10" s="8"/>
      <c r="K10" s="8"/>
      <c r="L10" s="8" t="s">
        <v>3</v>
      </c>
      <c r="M10" s="8"/>
      <c r="N10" s="8"/>
      <c r="O10" s="9"/>
      <c r="P10" s="9" t="s">
        <v>6</v>
      </c>
      <c r="Q10" s="11" t="s">
        <v>18</v>
      </c>
      <c r="S10" s="48" t="s">
        <v>11</v>
      </c>
      <c r="T10" s="10" t="s">
        <v>0</v>
      </c>
      <c r="U10" s="8"/>
      <c r="V10" s="8" t="s">
        <v>1</v>
      </c>
      <c r="W10" s="8"/>
      <c r="X10" s="8" t="s">
        <v>2</v>
      </c>
      <c r="Y10" s="8"/>
      <c r="Z10" s="8" t="s">
        <v>4</v>
      </c>
      <c r="AA10" s="8"/>
      <c r="AB10" s="8"/>
      <c r="AC10" s="8"/>
      <c r="AD10" s="8" t="s">
        <v>3</v>
      </c>
      <c r="AE10" s="8"/>
      <c r="AF10" s="8"/>
      <c r="AG10" s="9"/>
      <c r="AH10" s="9" t="s">
        <v>6</v>
      </c>
      <c r="AI10" s="11" t="s">
        <v>18</v>
      </c>
      <c r="AK10" s="48" t="s">
        <v>11</v>
      </c>
      <c r="AL10" s="10" t="s">
        <v>0</v>
      </c>
      <c r="AM10" s="8"/>
      <c r="AN10" s="8" t="s">
        <v>1</v>
      </c>
      <c r="AO10" s="8"/>
      <c r="AP10" s="8" t="s">
        <v>2</v>
      </c>
      <c r="AQ10" s="8"/>
      <c r="AR10" s="8" t="s">
        <v>4</v>
      </c>
      <c r="AS10" s="8"/>
      <c r="AT10" s="8"/>
      <c r="AU10" s="8"/>
      <c r="AV10" s="8" t="s">
        <v>3</v>
      </c>
      <c r="AW10" s="8"/>
      <c r="AX10" s="8"/>
      <c r="AY10" s="9"/>
      <c r="AZ10" s="9" t="s">
        <v>6</v>
      </c>
      <c r="BA10" s="11" t="s">
        <v>18</v>
      </c>
    </row>
    <row r="11" spans="1:53" x14ac:dyDescent="0.4">
      <c r="A11" s="47"/>
      <c r="B11" s="1">
        <v>13.5</v>
      </c>
      <c r="C11" s="9" t="s">
        <v>5</v>
      </c>
      <c r="D11" s="6">
        <v>0.66</v>
      </c>
      <c r="E11" s="9" t="s">
        <v>5</v>
      </c>
      <c r="F11" s="1">
        <v>3650</v>
      </c>
      <c r="G11" s="9" t="s">
        <v>37</v>
      </c>
      <c r="H11" s="5">
        <v>26.4</v>
      </c>
      <c r="I11" s="9" t="s">
        <v>31</v>
      </c>
      <c r="J11" s="5">
        <v>2.95</v>
      </c>
      <c r="K11" s="9" t="s">
        <v>32</v>
      </c>
      <c r="L11" s="1">
        <v>21</v>
      </c>
      <c r="M11" s="9" t="s">
        <v>31</v>
      </c>
      <c r="N11" s="1">
        <v>0</v>
      </c>
      <c r="O11" s="9" t="s">
        <v>38</v>
      </c>
      <c r="P11" s="2">
        <f>B11*D11*F11*((H11+J11)-(L11+N11))</f>
        <v>271554.52499999991</v>
      </c>
      <c r="Q11" s="2">
        <f>P11/3650*30</f>
        <v>2231.954999999999</v>
      </c>
      <c r="S11" s="49"/>
      <c r="T11" s="1">
        <v>13.5</v>
      </c>
      <c r="U11" s="9" t="s">
        <v>5</v>
      </c>
      <c r="V11" s="6">
        <v>0.66</v>
      </c>
      <c r="W11" s="9" t="s">
        <v>5</v>
      </c>
      <c r="X11" s="1">
        <v>3650</v>
      </c>
      <c r="Y11" s="9" t="s">
        <v>37</v>
      </c>
      <c r="Z11" s="5">
        <v>26.4</v>
      </c>
      <c r="AA11" s="9" t="s">
        <v>31</v>
      </c>
      <c r="AB11" s="5">
        <v>2.95</v>
      </c>
      <c r="AC11" s="9" t="s">
        <v>32</v>
      </c>
      <c r="AD11" s="1">
        <v>21.12</v>
      </c>
      <c r="AE11" s="9" t="s">
        <v>31</v>
      </c>
      <c r="AF11" s="5">
        <v>2.95</v>
      </c>
      <c r="AG11" s="9" t="s">
        <v>38</v>
      </c>
      <c r="AH11" s="2">
        <f>T11*V11*X11*((Z11+AB11)-(AD11+AF11))</f>
        <v>171713.51999999993</v>
      </c>
      <c r="AI11" s="2">
        <f>AH11/3650*30</f>
        <v>1411.3439999999994</v>
      </c>
      <c r="AK11" s="49"/>
      <c r="AL11" s="1">
        <v>13.5</v>
      </c>
      <c r="AM11" s="9" t="s">
        <v>5</v>
      </c>
      <c r="AN11" s="6">
        <v>0.66</v>
      </c>
      <c r="AO11" s="9" t="s">
        <v>5</v>
      </c>
      <c r="AP11" s="1">
        <v>3650</v>
      </c>
      <c r="AQ11" s="9" t="s">
        <v>37</v>
      </c>
      <c r="AR11" s="5">
        <v>26.4</v>
      </c>
      <c r="AS11" s="9" t="s">
        <v>31</v>
      </c>
      <c r="AT11" s="5">
        <v>2.95</v>
      </c>
      <c r="AU11" s="9" t="s">
        <v>32</v>
      </c>
      <c r="AV11" s="1">
        <v>8.5</v>
      </c>
      <c r="AW11" s="9" t="s">
        <v>31</v>
      </c>
      <c r="AX11" s="1">
        <v>0</v>
      </c>
      <c r="AY11" s="9" t="s">
        <v>38</v>
      </c>
      <c r="AZ11" s="2">
        <f>AL11*AN11*AP11*((AR11+AT11)-(AV11+AX11))</f>
        <v>678073.27499999991</v>
      </c>
      <c r="BA11" s="2">
        <f>AZ11/3650*30</f>
        <v>5573.2049999999999</v>
      </c>
    </row>
    <row r="13" spans="1:53" ht="37.5" x14ac:dyDescent="0.4">
      <c r="A13" s="47" t="s">
        <v>17</v>
      </c>
      <c r="B13" s="10" t="s">
        <v>0</v>
      </c>
      <c r="C13" s="8"/>
      <c r="D13" s="8" t="s">
        <v>1</v>
      </c>
      <c r="E13" s="8"/>
      <c r="F13" s="8" t="s">
        <v>2</v>
      </c>
      <c r="G13" s="8"/>
      <c r="H13" s="8" t="s">
        <v>4</v>
      </c>
      <c r="I13" s="8"/>
      <c r="J13" s="8"/>
      <c r="K13" s="8"/>
      <c r="L13" s="8" t="s">
        <v>3</v>
      </c>
      <c r="M13" s="8"/>
      <c r="N13" s="8"/>
      <c r="O13" s="9"/>
      <c r="P13" s="9" t="s">
        <v>6</v>
      </c>
      <c r="Q13" s="11" t="s">
        <v>18</v>
      </c>
      <c r="S13" s="48" t="s">
        <v>17</v>
      </c>
      <c r="T13" s="10" t="s">
        <v>0</v>
      </c>
      <c r="U13" s="8"/>
      <c r="V13" s="8" t="s">
        <v>1</v>
      </c>
      <c r="W13" s="8"/>
      <c r="X13" s="8" t="s">
        <v>2</v>
      </c>
      <c r="Y13" s="8"/>
      <c r="Z13" s="8" t="s">
        <v>4</v>
      </c>
      <c r="AA13" s="8"/>
      <c r="AB13" s="8"/>
      <c r="AC13" s="8"/>
      <c r="AD13" s="8" t="s">
        <v>3</v>
      </c>
      <c r="AE13" s="8"/>
      <c r="AF13" s="8"/>
      <c r="AG13" s="9"/>
      <c r="AH13" s="9" t="s">
        <v>6</v>
      </c>
      <c r="AI13" s="11" t="s">
        <v>18</v>
      </c>
      <c r="AK13" s="48" t="s">
        <v>17</v>
      </c>
      <c r="AL13" s="10" t="s">
        <v>0</v>
      </c>
      <c r="AM13" s="8"/>
      <c r="AN13" s="8" t="s">
        <v>1</v>
      </c>
      <c r="AO13" s="8"/>
      <c r="AP13" s="8" t="s">
        <v>2</v>
      </c>
      <c r="AQ13" s="8"/>
      <c r="AR13" s="8" t="s">
        <v>4</v>
      </c>
      <c r="AS13" s="8"/>
      <c r="AT13" s="8"/>
      <c r="AU13" s="8"/>
      <c r="AV13" s="8" t="s">
        <v>3</v>
      </c>
      <c r="AW13" s="8"/>
      <c r="AX13" s="8"/>
      <c r="AY13" s="9"/>
      <c r="AZ13" s="9" t="s">
        <v>6</v>
      </c>
      <c r="BA13" s="11" t="s">
        <v>18</v>
      </c>
    </row>
    <row r="14" spans="1:53" x14ac:dyDescent="0.4">
      <c r="A14" s="47"/>
      <c r="B14" s="1">
        <v>13.5</v>
      </c>
      <c r="C14" s="9" t="s">
        <v>5</v>
      </c>
      <c r="D14" s="6">
        <v>0.66</v>
      </c>
      <c r="E14" s="9" t="s">
        <v>5</v>
      </c>
      <c r="F14" s="1">
        <v>3650</v>
      </c>
      <c r="G14" s="9" t="s">
        <v>37</v>
      </c>
      <c r="H14" s="5">
        <v>26.4</v>
      </c>
      <c r="I14" s="9" t="s">
        <v>31</v>
      </c>
      <c r="J14" s="5">
        <v>2.95</v>
      </c>
      <c r="K14" s="9" t="s">
        <v>32</v>
      </c>
      <c r="L14" s="1">
        <v>21</v>
      </c>
      <c r="M14" s="9" t="s">
        <v>31</v>
      </c>
      <c r="N14" s="1">
        <v>0</v>
      </c>
      <c r="O14" s="9" t="s">
        <v>38</v>
      </c>
      <c r="P14" s="2">
        <f>B14*D14*F14*((H14+J14)-(L14+N14))</f>
        <v>271554.52499999991</v>
      </c>
      <c r="Q14" s="2">
        <f>P14/3650*30</f>
        <v>2231.954999999999</v>
      </c>
      <c r="S14" s="49"/>
      <c r="T14" s="1">
        <v>13.5</v>
      </c>
      <c r="U14" s="9" t="s">
        <v>5</v>
      </c>
      <c r="V14" s="6">
        <v>0.66</v>
      </c>
      <c r="W14" s="9" t="s">
        <v>5</v>
      </c>
      <c r="X14" s="1">
        <v>3650</v>
      </c>
      <c r="Y14" s="9" t="s">
        <v>37</v>
      </c>
      <c r="Z14" s="5">
        <v>26.4</v>
      </c>
      <c r="AA14" s="9" t="s">
        <v>31</v>
      </c>
      <c r="AB14" s="5">
        <v>2.95</v>
      </c>
      <c r="AC14" s="9" t="s">
        <v>32</v>
      </c>
      <c r="AD14" s="1">
        <v>21.12</v>
      </c>
      <c r="AE14" s="9" t="s">
        <v>31</v>
      </c>
      <c r="AF14" s="5">
        <v>2.95</v>
      </c>
      <c r="AG14" s="9" t="s">
        <v>38</v>
      </c>
      <c r="AH14" s="2">
        <f>T14*V14*X14*((Z14+AB14)-(AD14+AF14))</f>
        <v>171713.51999999993</v>
      </c>
      <c r="AI14" s="2">
        <f>AH14/3650*30</f>
        <v>1411.3439999999994</v>
      </c>
      <c r="AK14" s="49"/>
      <c r="AL14" s="1">
        <v>13.5</v>
      </c>
      <c r="AM14" s="9" t="s">
        <v>5</v>
      </c>
      <c r="AN14" s="6">
        <v>0.66</v>
      </c>
      <c r="AO14" s="9" t="s">
        <v>5</v>
      </c>
      <c r="AP14" s="1">
        <v>3650</v>
      </c>
      <c r="AQ14" s="9" t="s">
        <v>37</v>
      </c>
      <c r="AR14" s="5">
        <v>26.4</v>
      </c>
      <c r="AS14" s="9" t="s">
        <v>31</v>
      </c>
      <c r="AT14" s="5">
        <v>2.95</v>
      </c>
      <c r="AU14" s="9" t="s">
        <v>32</v>
      </c>
      <c r="AV14" s="1">
        <v>8.1</v>
      </c>
      <c r="AW14" s="9" t="s">
        <v>31</v>
      </c>
      <c r="AX14" s="1">
        <v>0</v>
      </c>
      <c r="AY14" s="9" t="s">
        <v>38</v>
      </c>
      <c r="AZ14" s="2">
        <f>AL14*AN14*AP14*((AR14+AT14)-(AV14+AX14))</f>
        <v>691081.875</v>
      </c>
      <c r="BA14" s="2">
        <f>AZ14/3650*30</f>
        <v>5680.125</v>
      </c>
    </row>
    <row r="16" spans="1:53" ht="37.5" x14ac:dyDescent="0.4">
      <c r="A16" s="47" t="s">
        <v>16</v>
      </c>
      <c r="B16" s="10" t="s">
        <v>0</v>
      </c>
      <c r="C16" s="8"/>
      <c r="D16" s="8" t="s">
        <v>1</v>
      </c>
      <c r="E16" s="8"/>
      <c r="F16" s="8" t="s">
        <v>2</v>
      </c>
      <c r="G16" s="8"/>
      <c r="H16" s="8" t="s">
        <v>4</v>
      </c>
      <c r="I16" s="8"/>
      <c r="J16" s="8"/>
      <c r="K16" s="8"/>
      <c r="L16" s="8" t="s">
        <v>3</v>
      </c>
      <c r="M16" s="8"/>
      <c r="N16" s="8"/>
      <c r="O16" s="9"/>
      <c r="P16" s="9" t="s">
        <v>6</v>
      </c>
      <c r="Q16" s="11" t="s">
        <v>18</v>
      </c>
      <c r="S16" s="48" t="s">
        <v>16</v>
      </c>
      <c r="T16" s="10" t="s">
        <v>0</v>
      </c>
      <c r="U16" s="8"/>
      <c r="V16" s="8" t="s">
        <v>1</v>
      </c>
      <c r="W16" s="8"/>
      <c r="X16" s="8" t="s">
        <v>2</v>
      </c>
      <c r="Y16" s="8"/>
      <c r="Z16" s="8" t="s">
        <v>4</v>
      </c>
      <c r="AA16" s="8"/>
      <c r="AB16" s="8"/>
      <c r="AC16" s="8"/>
      <c r="AD16" s="8" t="s">
        <v>3</v>
      </c>
      <c r="AE16" s="8"/>
      <c r="AF16" s="8"/>
      <c r="AG16" s="9"/>
      <c r="AH16" s="9" t="s">
        <v>6</v>
      </c>
      <c r="AI16" s="11" t="s">
        <v>18</v>
      </c>
      <c r="AK16" s="48" t="s">
        <v>16</v>
      </c>
      <c r="AL16" s="10" t="s">
        <v>0</v>
      </c>
      <c r="AM16" s="8"/>
      <c r="AN16" s="8" t="s">
        <v>1</v>
      </c>
      <c r="AO16" s="8"/>
      <c r="AP16" s="8" t="s">
        <v>2</v>
      </c>
      <c r="AQ16" s="8"/>
      <c r="AR16" s="8" t="s">
        <v>4</v>
      </c>
      <c r="AS16" s="8"/>
      <c r="AT16" s="8"/>
      <c r="AU16" s="8"/>
      <c r="AV16" s="8" t="s">
        <v>3</v>
      </c>
      <c r="AW16" s="8"/>
      <c r="AX16" s="8"/>
      <c r="AY16" s="9"/>
      <c r="AZ16" s="9" t="s">
        <v>6</v>
      </c>
      <c r="BA16" s="11" t="s">
        <v>18</v>
      </c>
    </row>
    <row r="17" spans="1:53" x14ac:dyDescent="0.4">
      <c r="A17" s="47"/>
      <c r="B17" s="1">
        <v>13.5</v>
      </c>
      <c r="C17" s="9" t="s">
        <v>5</v>
      </c>
      <c r="D17" s="6">
        <v>0.66</v>
      </c>
      <c r="E17" s="9" t="s">
        <v>5</v>
      </c>
      <c r="F17" s="1">
        <v>3650</v>
      </c>
      <c r="G17" s="9" t="s">
        <v>37</v>
      </c>
      <c r="H17" s="5">
        <v>21.3</v>
      </c>
      <c r="I17" s="9" t="s">
        <v>31</v>
      </c>
      <c r="J17" s="5">
        <v>2.95</v>
      </c>
      <c r="K17" s="9" t="s">
        <v>32</v>
      </c>
      <c r="L17" s="1">
        <v>21</v>
      </c>
      <c r="M17" s="9" t="s">
        <v>31</v>
      </c>
      <c r="N17" s="1">
        <v>0</v>
      </c>
      <c r="O17" s="9" t="s">
        <v>38</v>
      </c>
      <c r="P17" s="2">
        <f>B17*D17*F17*((H17+J17)-(L17+N17))</f>
        <v>105694.875</v>
      </c>
      <c r="Q17" s="2">
        <f>P17/3650*30</f>
        <v>868.72500000000002</v>
      </c>
      <c r="S17" s="49"/>
      <c r="T17" s="1">
        <v>13.5</v>
      </c>
      <c r="U17" s="9" t="s">
        <v>5</v>
      </c>
      <c r="V17" s="6">
        <v>0.66</v>
      </c>
      <c r="W17" s="9" t="s">
        <v>5</v>
      </c>
      <c r="X17" s="1">
        <v>3650</v>
      </c>
      <c r="Y17" s="9" t="s">
        <v>37</v>
      </c>
      <c r="Z17" s="5">
        <v>21.3</v>
      </c>
      <c r="AA17" s="9" t="s">
        <v>31</v>
      </c>
      <c r="AB17" s="5">
        <v>2.95</v>
      </c>
      <c r="AC17" s="9" t="s">
        <v>32</v>
      </c>
      <c r="AD17" s="1">
        <v>17.04</v>
      </c>
      <c r="AE17" s="9" t="s">
        <v>31</v>
      </c>
      <c r="AF17" s="5">
        <v>2.95</v>
      </c>
      <c r="AG17" s="9" t="s">
        <v>38</v>
      </c>
      <c r="AH17" s="2">
        <f>T17*V17*X17*((Z17+AB17)-(AD17+AF17))</f>
        <v>138541.59000000005</v>
      </c>
      <c r="AI17" s="2">
        <f>AH17/3650*30</f>
        <v>1138.6980000000005</v>
      </c>
      <c r="AK17" s="49"/>
      <c r="AL17" s="1">
        <v>13.5</v>
      </c>
      <c r="AM17" s="9" t="s">
        <v>5</v>
      </c>
      <c r="AN17" s="6">
        <v>0.66</v>
      </c>
      <c r="AO17" s="9" t="s">
        <v>5</v>
      </c>
      <c r="AP17" s="1">
        <v>3650</v>
      </c>
      <c r="AQ17" s="9" t="s">
        <v>37</v>
      </c>
      <c r="AR17" s="5">
        <v>21.3</v>
      </c>
      <c r="AS17" s="9" t="s">
        <v>31</v>
      </c>
      <c r="AT17" s="5">
        <v>2.95</v>
      </c>
      <c r="AU17" s="9" t="s">
        <v>32</v>
      </c>
      <c r="AV17" s="1">
        <v>8</v>
      </c>
      <c r="AW17" s="9" t="s">
        <v>31</v>
      </c>
      <c r="AX17" s="1">
        <v>0</v>
      </c>
      <c r="AY17" s="9" t="s">
        <v>38</v>
      </c>
      <c r="AZ17" s="2">
        <f>AL17*AN17*AP17*((AR17+AT17)-(AV17+AX17))</f>
        <v>528474.375</v>
      </c>
      <c r="BA17" s="2">
        <f>AZ17/3650*30</f>
        <v>4343.625</v>
      </c>
    </row>
    <row r="19" spans="1:53" ht="37.5" x14ac:dyDescent="0.4">
      <c r="A19" s="47" t="s">
        <v>15</v>
      </c>
      <c r="B19" s="10" t="s">
        <v>0</v>
      </c>
      <c r="C19" s="8"/>
      <c r="D19" s="8" t="s">
        <v>1</v>
      </c>
      <c r="E19" s="8"/>
      <c r="F19" s="8" t="s">
        <v>2</v>
      </c>
      <c r="G19" s="8"/>
      <c r="H19" s="8" t="s">
        <v>4</v>
      </c>
      <c r="I19" s="8"/>
      <c r="J19" s="8"/>
      <c r="K19" s="8"/>
      <c r="L19" s="8" t="s">
        <v>3</v>
      </c>
      <c r="M19" s="8"/>
      <c r="N19" s="8"/>
      <c r="O19" s="9"/>
      <c r="P19" s="9" t="s">
        <v>6</v>
      </c>
      <c r="Q19" s="11" t="s">
        <v>18</v>
      </c>
      <c r="S19" s="48" t="s">
        <v>15</v>
      </c>
      <c r="T19" s="10" t="s">
        <v>0</v>
      </c>
      <c r="U19" s="8"/>
      <c r="V19" s="8" t="s">
        <v>1</v>
      </c>
      <c r="W19" s="8"/>
      <c r="X19" s="8" t="s">
        <v>2</v>
      </c>
      <c r="Y19" s="8"/>
      <c r="Z19" s="8" t="s">
        <v>4</v>
      </c>
      <c r="AA19" s="8"/>
      <c r="AB19" s="8"/>
      <c r="AC19" s="8"/>
      <c r="AD19" s="8" t="s">
        <v>3</v>
      </c>
      <c r="AE19" s="8"/>
      <c r="AF19" s="8"/>
      <c r="AG19" s="9"/>
      <c r="AH19" s="9" t="s">
        <v>6</v>
      </c>
      <c r="AI19" s="11" t="s">
        <v>18</v>
      </c>
      <c r="AK19" s="48" t="s">
        <v>15</v>
      </c>
      <c r="AL19" s="10" t="s">
        <v>0</v>
      </c>
      <c r="AM19" s="8"/>
      <c r="AN19" s="8" t="s">
        <v>1</v>
      </c>
      <c r="AO19" s="8"/>
      <c r="AP19" s="8" t="s">
        <v>2</v>
      </c>
      <c r="AQ19" s="8"/>
      <c r="AR19" s="8" t="s">
        <v>4</v>
      </c>
      <c r="AS19" s="8"/>
      <c r="AT19" s="8"/>
      <c r="AU19" s="8"/>
      <c r="AV19" s="8" t="s">
        <v>3</v>
      </c>
      <c r="AW19" s="8"/>
      <c r="AX19" s="8"/>
      <c r="AY19" s="9"/>
      <c r="AZ19" s="9" t="s">
        <v>6</v>
      </c>
      <c r="BA19" s="11" t="s">
        <v>18</v>
      </c>
    </row>
    <row r="20" spans="1:53" x14ac:dyDescent="0.4">
      <c r="A20" s="47"/>
      <c r="B20" s="1">
        <v>13.5</v>
      </c>
      <c r="C20" s="9" t="s">
        <v>5</v>
      </c>
      <c r="D20" s="6">
        <v>0.66</v>
      </c>
      <c r="E20" s="9" t="s">
        <v>5</v>
      </c>
      <c r="F20" s="1">
        <v>3650</v>
      </c>
      <c r="G20" s="9" t="s">
        <v>37</v>
      </c>
      <c r="H20" s="5">
        <v>22.4</v>
      </c>
      <c r="I20" s="9" t="s">
        <v>31</v>
      </c>
      <c r="J20" s="5">
        <v>2.95</v>
      </c>
      <c r="K20" s="9" t="s">
        <v>32</v>
      </c>
      <c r="L20" s="1">
        <v>21</v>
      </c>
      <c r="M20" s="9" t="s">
        <v>31</v>
      </c>
      <c r="N20" s="1">
        <v>0</v>
      </c>
      <c r="O20" s="9" t="s">
        <v>38</v>
      </c>
      <c r="P20" s="2">
        <f>B20*D20*F20*((H20+J20)-(L20+N20))</f>
        <v>141468.52499999994</v>
      </c>
      <c r="Q20" s="2">
        <f>P20/3650*30</f>
        <v>1162.7549999999994</v>
      </c>
      <c r="S20" s="49"/>
      <c r="T20" s="1">
        <v>13.5</v>
      </c>
      <c r="U20" s="9" t="s">
        <v>5</v>
      </c>
      <c r="V20" s="6">
        <v>0.66</v>
      </c>
      <c r="W20" s="9" t="s">
        <v>5</v>
      </c>
      <c r="X20" s="1">
        <v>3650</v>
      </c>
      <c r="Y20" s="9" t="s">
        <v>37</v>
      </c>
      <c r="Z20" s="5">
        <v>22.4</v>
      </c>
      <c r="AA20" s="9" t="s">
        <v>31</v>
      </c>
      <c r="AB20" s="5">
        <v>2.95</v>
      </c>
      <c r="AC20" s="9" t="s">
        <v>32</v>
      </c>
      <c r="AD20" s="1">
        <v>17.920000000000002</v>
      </c>
      <c r="AE20" s="9" t="s">
        <v>31</v>
      </c>
      <c r="AF20" s="5">
        <v>2.95</v>
      </c>
      <c r="AG20" s="9" t="s">
        <v>38</v>
      </c>
      <c r="AH20" s="2">
        <f>T20*V20*X20*((Z20+AB20)-(AD20+AF20))</f>
        <v>145696.31999999989</v>
      </c>
      <c r="AI20" s="2">
        <f>AH20/3650*30</f>
        <v>1197.503999999999</v>
      </c>
      <c r="AK20" s="49"/>
      <c r="AL20" s="1">
        <v>13.5</v>
      </c>
      <c r="AM20" s="9" t="s">
        <v>5</v>
      </c>
      <c r="AN20" s="6">
        <v>0.66</v>
      </c>
      <c r="AO20" s="9" t="s">
        <v>5</v>
      </c>
      <c r="AP20" s="1">
        <v>3650</v>
      </c>
      <c r="AQ20" s="9" t="s">
        <v>37</v>
      </c>
      <c r="AR20" s="5">
        <v>22.4</v>
      </c>
      <c r="AS20" s="9" t="s">
        <v>31</v>
      </c>
      <c r="AT20" s="5">
        <v>2.95</v>
      </c>
      <c r="AU20" s="9" t="s">
        <v>32</v>
      </c>
      <c r="AV20" s="1">
        <v>8</v>
      </c>
      <c r="AW20" s="9" t="s">
        <v>31</v>
      </c>
      <c r="AX20" s="1">
        <v>0</v>
      </c>
      <c r="AY20" s="9" t="s">
        <v>38</v>
      </c>
      <c r="AZ20" s="2">
        <f>AL20*AN20*AP20*((AR20+AT20)-(AV20+AX20))</f>
        <v>564248.02499999991</v>
      </c>
      <c r="BA20" s="2">
        <f>AZ20/3650*30</f>
        <v>4637.6549999999997</v>
      </c>
    </row>
    <row r="22" spans="1:53" ht="37.5" x14ac:dyDescent="0.4">
      <c r="A22" s="47" t="s">
        <v>14</v>
      </c>
      <c r="B22" s="10" t="s">
        <v>0</v>
      </c>
      <c r="C22" s="8"/>
      <c r="D22" s="8" t="s">
        <v>1</v>
      </c>
      <c r="E22" s="8"/>
      <c r="F22" s="8" t="s">
        <v>2</v>
      </c>
      <c r="G22" s="8"/>
      <c r="H22" s="8" t="s">
        <v>4</v>
      </c>
      <c r="I22" s="8"/>
      <c r="J22" s="8"/>
      <c r="K22" s="8"/>
      <c r="L22" s="8" t="s">
        <v>3</v>
      </c>
      <c r="M22" s="8"/>
      <c r="N22" s="8"/>
      <c r="O22" s="9"/>
      <c r="P22" s="9" t="s">
        <v>6</v>
      </c>
      <c r="Q22" s="11" t="s">
        <v>18</v>
      </c>
      <c r="S22" s="48" t="s">
        <v>14</v>
      </c>
      <c r="T22" s="10" t="s">
        <v>0</v>
      </c>
      <c r="U22" s="8"/>
      <c r="V22" s="8" t="s">
        <v>1</v>
      </c>
      <c r="W22" s="8"/>
      <c r="X22" s="8" t="s">
        <v>2</v>
      </c>
      <c r="Y22" s="8"/>
      <c r="Z22" s="8" t="s">
        <v>4</v>
      </c>
      <c r="AA22" s="8"/>
      <c r="AB22" s="8"/>
      <c r="AC22" s="8"/>
      <c r="AD22" s="8" t="s">
        <v>3</v>
      </c>
      <c r="AE22" s="8"/>
      <c r="AF22" s="8"/>
      <c r="AG22" s="9"/>
      <c r="AH22" s="9" t="s">
        <v>6</v>
      </c>
      <c r="AI22" s="11" t="s">
        <v>18</v>
      </c>
      <c r="AK22" s="48" t="s">
        <v>14</v>
      </c>
      <c r="AL22" s="10" t="s">
        <v>0</v>
      </c>
      <c r="AM22" s="8"/>
      <c r="AN22" s="8" t="s">
        <v>1</v>
      </c>
      <c r="AO22" s="8"/>
      <c r="AP22" s="8" t="s">
        <v>2</v>
      </c>
      <c r="AQ22" s="8"/>
      <c r="AR22" s="8" t="s">
        <v>4</v>
      </c>
      <c r="AS22" s="8"/>
      <c r="AT22" s="8"/>
      <c r="AU22" s="8"/>
      <c r="AV22" s="8" t="s">
        <v>3</v>
      </c>
      <c r="AW22" s="8"/>
      <c r="AX22" s="8"/>
      <c r="AY22" s="9"/>
      <c r="AZ22" s="9" t="s">
        <v>6</v>
      </c>
      <c r="BA22" s="11" t="s">
        <v>18</v>
      </c>
    </row>
    <row r="23" spans="1:53" x14ac:dyDescent="0.4">
      <c r="A23" s="47"/>
      <c r="B23" s="1">
        <v>13.5</v>
      </c>
      <c r="C23" s="9" t="s">
        <v>5</v>
      </c>
      <c r="D23" s="6">
        <v>0.66</v>
      </c>
      <c r="E23" s="9" t="s">
        <v>5</v>
      </c>
      <c r="F23" s="1">
        <v>3650</v>
      </c>
      <c r="G23" s="9" t="s">
        <v>37</v>
      </c>
      <c r="H23" s="5">
        <v>24.4</v>
      </c>
      <c r="I23" s="9" t="s">
        <v>31</v>
      </c>
      <c r="J23" s="5">
        <v>2.95</v>
      </c>
      <c r="K23" s="9" t="s">
        <v>32</v>
      </c>
      <c r="L23" s="1">
        <v>21</v>
      </c>
      <c r="M23" s="9" t="s">
        <v>31</v>
      </c>
      <c r="N23" s="1">
        <v>0</v>
      </c>
      <c r="O23" s="9" t="s">
        <v>38</v>
      </c>
      <c r="P23" s="2">
        <f>B23*D23*F23*((H23+J23)-(L23+N23))</f>
        <v>206511.52499999994</v>
      </c>
      <c r="Q23" s="2">
        <f>P23/3650*30</f>
        <v>1697.3549999999996</v>
      </c>
      <c r="S23" s="49"/>
      <c r="T23" s="1">
        <v>13.5</v>
      </c>
      <c r="U23" s="9" t="s">
        <v>5</v>
      </c>
      <c r="V23" s="6">
        <v>0.66</v>
      </c>
      <c r="W23" s="9" t="s">
        <v>5</v>
      </c>
      <c r="X23" s="1">
        <v>3650</v>
      </c>
      <c r="Y23" s="9" t="s">
        <v>37</v>
      </c>
      <c r="Z23" s="5">
        <v>24.4</v>
      </c>
      <c r="AA23" s="9" t="s">
        <v>31</v>
      </c>
      <c r="AB23" s="5">
        <v>2.95</v>
      </c>
      <c r="AC23" s="9" t="s">
        <v>32</v>
      </c>
      <c r="AD23" s="1">
        <v>19.52</v>
      </c>
      <c r="AE23" s="9" t="s">
        <v>31</v>
      </c>
      <c r="AF23" s="5">
        <v>2.95</v>
      </c>
      <c r="AG23" s="9" t="s">
        <v>38</v>
      </c>
      <c r="AH23" s="2">
        <f>T23*V23*X23*((Z23+AB23)-(AD23+AF23))</f>
        <v>158704.91999999995</v>
      </c>
      <c r="AI23" s="2">
        <f>AH23/3650*30</f>
        <v>1304.4239999999995</v>
      </c>
      <c r="AK23" s="49"/>
      <c r="AL23" s="1">
        <v>13.5</v>
      </c>
      <c r="AM23" s="9" t="s">
        <v>5</v>
      </c>
      <c r="AN23" s="6">
        <v>0.66</v>
      </c>
      <c r="AO23" s="9" t="s">
        <v>5</v>
      </c>
      <c r="AP23" s="1">
        <v>3650</v>
      </c>
      <c r="AQ23" s="9" t="s">
        <v>37</v>
      </c>
      <c r="AR23" s="5">
        <v>24.4</v>
      </c>
      <c r="AS23" s="9" t="s">
        <v>31</v>
      </c>
      <c r="AT23" s="5">
        <v>2.95</v>
      </c>
      <c r="AU23" s="9" t="s">
        <v>32</v>
      </c>
      <c r="AV23" s="1">
        <v>7.15</v>
      </c>
      <c r="AW23" s="9" t="s">
        <v>31</v>
      </c>
      <c r="AX23" s="1">
        <v>0</v>
      </c>
      <c r="AY23" s="9" t="s">
        <v>38</v>
      </c>
      <c r="AZ23" s="2">
        <f>AL23*AN23*AP23*((AR23+AT23)-(AV23+AX23))</f>
        <v>656934.29999999981</v>
      </c>
      <c r="BA23" s="2">
        <f>AZ23/3650*30</f>
        <v>5399.4599999999982</v>
      </c>
    </row>
    <row r="25" spans="1:53" ht="37.5" x14ac:dyDescent="0.4">
      <c r="A25" s="47" t="s">
        <v>13</v>
      </c>
      <c r="B25" s="10" t="s">
        <v>0</v>
      </c>
      <c r="C25" s="8"/>
      <c r="D25" s="8" t="s">
        <v>1</v>
      </c>
      <c r="E25" s="8"/>
      <c r="F25" s="8" t="s">
        <v>2</v>
      </c>
      <c r="G25" s="8"/>
      <c r="H25" s="8" t="s">
        <v>4</v>
      </c>
      <c r="I25" s="8"/>
      <c r="J25" s="8"/>
      <c r="K25" s="8"/>
      <c r="L25" s="8" t="s">
        <v>3</v>
      </c>
      <c r="M25" s="8"/>
      <c r="N25" s="8"/>
      <c r="O25" s="9"/>
      <c r="P25" s="9" t="s">
        <v>6</v>
      </c>
      <c r="Q25" s="11" t="s">
        <v>18</v>
      </c>
      <c r="S25" s="48" t="s">
        <v>13</v>
      </c>
      <c r="T25" s="10" t="s">
        <v>0</v>
      </c>
      <c r="U25" s="8"/>
      <c r="V25" s="8" t="s">
        <v>1</v>
      </c>
      <c r="W25" s="8"/>
      <c r="X25" s="8" t="s">
        <v>2</v>
      </c>
      <c r="Y25" s="8"/>
      <c r="Z25" s="8" t="s">
        <v>4</v>
      </c>
      <c r="AA25" s="8"/>
      <c r="AB25" s="8"/>
      <c r="AC25" s="8"/>
      <c r="AD25" s="8" t="s">
        <v>3</v>
      </c>
      <c r="AE25" s="8"/>
      <c r="AF25" s="8"/>
      <c r="AG25" s="9"/>
      <c r="AH25" s="9" t="s">
        <v>6</v>
      </c>
      <c r="AI25" s="11" t="s">
        <v>18</v>
      </c>
      <c r="AK25" s="48" t="s">
        <v>13</v>
      </c>
      <c r="AL25" s="10" t="s">
        <v>0</v>
      </c>
      <c r="AM25" s="8"/>
      <c r="AN25" s="8" t="s">
        <v>1</v>
      </c>
      <c r="AO25" s="8"/>
      <c r="AP25" s="8" t="s">
        <v>2</v>
      </c>
      <c r="AQ25" s="8"/>
      <c r="AR25" s="8" t="s">
        <v>4</v>
      </c>
      <c r="AS25" s="8"/>
      <c r="AT25" s="8"/>
      <c r="AU25" s="8"/>
      <c r="AV25" s="8" t="s">
        <v>3</v>
      </c>
      <c r="AW25" s="8"/>
      <c r="AX25" s="8"/>
      <c r="AY25" s="9"/>
      <c r="AZ25" s="9" t="s">
        <v>6</v>
      </c>
      <c r="BA25" s="11" t="s">
        <v>18</v>
      </c>
    </row>
    <row r="26" spans="1:53" x14ac:dyDescent="0.4">
      <c r="A26" s="47"/>
      <c r="B26" s="1">
        <v>13.5</v>
      </c>
      <c r="C26" s="9" t="s">
        <v>5</v>
      </c>
      <c r="D26" s="6">
        <v>0.66</v>
      </c>
      <c r="E26" s="9" t="s">
        <v>5</v>
      </c>
      <c r="F26" s="1">
        <v>3650</v>
      </c>
      <c r="G26" s="9" t="s">
        <v>37</v>
      </c>
      <c r="H26" s="5">
        <v>24.4</v>
      </c>
      <c r="I26" s="9" t="s">
        <v>31</v>
      </c>
      <c r="J26" s="5">
        <v>2.95</v>
      </c>
      <c r="K26" s="9" t="s">
        <v>32</v>
      </c>
      <c r="L26" s="1">
        <v>21</v>
      </c>
      <c r="M26" s="9" t="s">
        <v>31</v>
      </c>
      <c r="N26" s="1">
        <v>0</v>
      </c>
      <c r="O26" s="9" t="s">
        <v>38</v>
      </c>
      <c r="P26" s="2">
        <f>B26*D26*F26*((H26+J26)-(L26+N26))</f>
        <v>206511.52499999994</v>
      </c>
      <c r="Q26" s="2">
        <f>P26/3650*30</f>
        <v>1697.3549999999996</v>
      </c>
      <c r="S26" s="49"/>
      <c r="T26" s="1">
        <v>13.5</v>
      </c>
      <c r="U26" s="9" t="s">
        <v>5</v>
      </c>
      <c r="V26" s="6">
        <v>0.66</v>
      </c>
      <c r="W26" s="9" t="s">
        <v>5</v>
      </c>
      <c r="X26" s="1">
        <v>3650</v>
      </c>
      <c r="Y26" s="9" t="s">
        <v>37</v>
      </c>
      <c r="Z26" s="5">
        <v>24.4</v>
      </c>
      <c r="AA26" s="9" t="s">
        <v>31</v>
      </c>
      <c r="AB26" s="5">
        <v>2.95</v>
      </c>
      <c r="AC26" s="9" t="s">
        <v>32</v>
      </c>
      <c r="AD26" s="1">
        <v>19.52</v>
      </c>
      <c r="AE26" s="9" t="s">
        <v>31</v>
      </c>
      <c r="AF26" s="5">
        <v>2.95</v>
      </c>
      <c r="AG26" s="9" t="s">
        <v>38</v>
      </c>
      <c r="AH26" s="2">
        <f>T26*V26*X26*((Z26+AB26)-(AD26+AF26))</f>
        <v>158704.91999999995</v>
      </c>
      <c r="AI26" s="2">
        <f>AH26/3650*30</f>
        <v>1304.4239999999995</v>
      </c>
      <c r="AK26" s="49"/>
      <c r="AL26" s="1">
        <v>13.5</v>
      </c>
      <c r="AM26" s="9" t="s">
        <v>5</v>
      </c>
      <c r="AN26" s="6">
        <v>0.66</v>
      </c>
      <c r="AO26" s="9" t="s">
        <v>5</v>
      </c>
      <c r="AP26" s="1">
        <v>3650</v>
      </c>
      <c r="AQ26" s="9" t="s">
        <v>37</v>
      </c>
      <c r="AR26" s="5">
        <v>24.4</v>
      </c>
      <c r="AS26" s="9" t="s">
        <v>31</v>
      </c>
      <c r="AT26" s="5">
        <v>2.95</v>
      </c>
      <c r="AU26" s="9" t="s">
        <v>32</v>
      </c>
      <c r="AV26" s="1">
        <v>7</v>
      </c>
      <c r="AW26" s="9" t="s">
        <v>31</v>
      </c>
      <c r="AX26" s="1">
        <v>0</v>
      </c>
      <c r="AY26" s="9" t="s">
        <v>38</v>
      </c>
      <c r="AZ26" s="2">
        <f>AL26*AN26*AP26*((AR26+AT26)-(AV26+AX26))</f>
        <v>661812.52499999991</v>
      </c>
      <c r="BA26" s="2">
        <f>AZ26/3650*30</f>
        <v>5439.5549999999994</v>
      </c>
    </row>
    <row r="28" spans="1:53" ht="37.5" x14ac:dyDescent="0.4">
      <c r="A28" s="47" t="s">
        <v>12</v>
      </c>
      <c r="B28" s="10" t="s">
        <v>0</v>
      </c>
      <c r="C28" s="8"/>
      <c r="D28" s="8" t="s">
        <v>1</v>
      </c>
      <c r="E28" s="8"/>
      <c r="F28" s="8" t="s">
        <v>2</v>
      </c>
      <c r="G28" s="8"/>
      <c r="H28" s="8" t="s">
        <v>4</v>
      </c>
      <c r="I28" s="8"/>
      <c r="J28" s="8"/>
      <c r="K28" s="8"/>
      <c r="L28" s="8" t="s">
        <v>3</v>
      </c>
      <c r="M28" s="8"/>
      <c r="N28" s="8"/>
      <c r="O28" s="9"/>
      <c r="P28" s="9" t="s">
        <v>6</v>
      </c>
      <c r="Q28" s="11" t="s">
        <v>18</v>
      </c>
      <c r="S28" s="48" t="s">
        <v>12</v>
      </c>
      <c r="T28" s="10" t="s">
        <v>0</v>
      </c>
      <c r="U28" s="8"/>
      <c r="V28" s="8" t="s">
        <v>1</v>
      </c>
      <c r="W28" s="8"/>
      <c r="X28" s="8" t="s">
        <v>2</v>
      </c>
      <c r="Y28" s="8"/>
      <c r="Z28" s="8" t="s">
        <v>4</v>
      </c>
      <c r="AA28" s="8"/>
      <c r="AB28" s="8"/>
      <c r="AC28" s="8"/>
      <c r="AD28" s="8" t="s">
        <v>3</v>
      </c>
      <c r="AE28" s="8"/>
      <c r="AF28" s="8"/>
      <c r="AG28" s="9"/>
      <c r="AH28" s="9" t="s">
        <v>6</v>
      </c>
      <c r="AI28" s="11" t="s">
        <v>18</v>
      </c>
      <c r="AK28" s="48" t="s">
        <v>12</v>
      </c>
      <c r="AL28" s="10" t="s">
        <v>0</v>
      </c>
      <c r="AM28" s="8"/>
      <c r="AN28" s="8" t="s">
        <v>1</v>
      </c>
      <c r="AO28" s="8"/>
      <c r="AP28" s="8" t="s">
        <v>2</v>
      </c>
      <c r="AQ28" s="8"/>
      <c r="AR28" s="8" t="s">
        <v>4</v>
      </c>
      <c r="AS28" s="8"/>
      <c r="AT28" s="8"/>
      <c r="AU28" s="8"/>
      <c r="AV28" s="8" t="s">
        <v>3</v>
      </c>
      <c r="AW28" s="8"/>
      <c r="AX28" s="8"/>
      <c r="AY28" s="9"/>
      <c r="AZ28" s="9" t="s">
        <v>6</v>
      </c>
      <c r="BA28" s="11" t="s">
        <v>18</v>
      </c>
    </row>
    <row r="29" spans="1:53" x14ac:dyDescent="0.4">
      <c r="A29" s="47"/>
      <c r="B29" s="1">
        <v>13.5</v>
      </c>
      <c r="C29" s="9" t="s">
        <v>5</v>
      </c>
      <c r="D29" s="6">
        <v>0.66</v>
      </c>
      <c r="E29" s="9" t="s">
        <v>5</v>
      </c>
      <c r="F29" s="1">
        <v>3650</v>
      </c>
      <c r="G29" s="9" t="s">
        <v>37</v>
      </c>
      <c r="H29" s="5">
        <v>23.4</v>
      </c>
      <c r="I29" s="9" t="s">
        <v>31</v>
      </c>
      <c r="J29" s="5">
        <v>2.95</v>
      </c>
      <c r="K29" s="9" t="s">
        <v>32</v>
      </c>
      <c r="L29" s="1">
        <v>21</v>
      </c>
      <c r="M29" s="9" t="s">
        <v>31</v>
      </c>
      <c r="N29" s="1">
        <v>0</v>
      </c>
      <c r="O29" s="9" t="s">
        <v>38</v>
      </c>
      <c r="P29" s="2">
        <f>B29*D29*F29*((H29+J29)-(L29+N29))</f>
        <v>173990.02499999994</v>
      </c>
      <c r="Q29" s="2">
        <f>P29/3650*30</f>
        <v>1430.0549999999994</v>
      </c>
      <c r="S29" s="49"/>
      <c r="T29" s="1">
        <v>13.5</v>
      </c>
      <c r="U29" s="9" t="s">
        <v>5</v>
      </c>
      <c r="V29" s="6">
        <v>0.66</v>
      </c>
      <c r="W29" s="9" t="s">
        <v>5</v>
      </c>
      <c r="X29" s="1">
        <v>3650</v>
      </c>
      <c r="Y29" s="9" t="s">
        <v>37</v>
      </c>
      <c r="Z29" s="5">
        <v>23.4</v>
      </c>
      <c r="AA29" s="9" t="s">
        <v>31</v>
      </c>
      <c r="AB29" s="5">
        <v>2.95</v>
      </c>
      <c r="AC29" s="9" t="s">
        <v>32</v>
      </c>
      <c r="AD29" s="1">
        <v>17.55</v>
      </c>
      <c r="AE29" s="9" t="s">
        <v>31</v>
      </c>
      <c r="AF29" s="5">
        <v>2.95</v>
      </c>
      <c r="AG29" s="9" t="s">
        <v>38</v>
      </c>
      <c r="AH29" s="2">
        <f>T29*V29*X29*((Z29+AB29)-(AD29+AF29))</f>
        <v>190250.77499999994</v>
      </c>
      <c r="AI29" s="2">
        <f>AH29/3650*30</f>
        <v>1563.7049999999995</v>
      </c>
      <c r="AK29" s="49"/>
      <c r="AL29" s="1">
        <v>13.5</v>
      </c>
      <c r="AM29" s="9" t="s">
        <v>5</v>
      </c>
      <c r="AN29" s="6">
        <v>0.66</v>
      </c>
      <c r="AO29" s="9" t="s">
        <v>5</v>
      </c>
      <c r="AP29" s="1">
        <v>3650</v>
      </c>
      <c r="AQ29" s="9" t="s">
        <v>37</v>
      </c>
      <c r="AR29" s="5">
        <v>23.4</v>
      </c>
      <c r="AS29" s="9" t="s">
        <v>31</v>
      </c>
      <c r="AT29" s="5">
        <v>2.95</v>
      </c>
      <c r="AU29" s="9" t="s">
        <v>32</v>
      </c>
      <c r="AV29" s="1">
        <v>7</v>
      </c>
      <c r="AW29" s="9" t="s">
        <v>31</v>
      </c>
      <c r="AX29" s="1">
        <v>0</v>
      </c>
      <c r="AY29" s="9" t="s">
        <v>38</v>
      </c>
      <c r="AZ29" s="2">
        <f>AL29*AN29*AP29*((AR29+AT29)-(AV29+AX29))</f>
        <v>629291.02499999991</v>
      </c>
      <c r="BA29" s="2">
        <f>AZ29/3650*30</f>
        <v>5172.2549999999992</v>
      </c>
    </row>
  </sheetData>
  <mergeCells count="24">
    <mergeCell ref="AK7:AK8"/>
    <mergeCell ref="AK10:AK11"/>
    <mergeCell ref="AK13:AK14"/>
    <mergeCell ref="AK16:AK17"/>
    <mergeCell ref="AK19:AK20"/>
    <mergeCell ref="AK22:AK23"/>
    <mergeCell ref="AK25:AK26"/>
    <mergeCell ref="AK28:AK29"/>
    <mergeCell ref="S22:S23"/>
    <mergeCell ref="S25:S26"/>
    <mergeCell ref="S28:S29"/>
    <mergeCell ref="S7:S8"/>
    <mergeCell ref="S10:S11"/>
    <mergeCell ref="S13:S14"/>
    <mergeCell ref="S16:S17"/>
    <mergeCell ref="S19:S20"/>
    <mergeCell ref="A19:A20"/>
    <mergeCell ref="A22:A23"/>
    <mergeCell ref="A25:A26"/>
    <mergeCell ref="A28:A29"/>
    <mergeCell ref="A7:A8"/>
    <mergeCell ref="A10:A11"/>
    <mergeCell ref="A13:A14"/>
    <mergeCell ref="A16:A17"/>
  </mergeCells>
  <phoneticPr fontId="1"/>
  <pageMargins left="0.59055118110236227" right="0.59055118110236227" top="0.59055118110236227" bottom="0.59055118110236227" header="0.31496062992125984" footer="0.31496062992125984"/>
  <pageSetup paperSize="8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"/>
  <sheetViews>
    <sheetView zoomScale="70" zoomScaleNormal="70" workbookViewId="0">
      <selection activeCell="Z21" sqref="Z21"/>
    </sheetView>
  </sheetViews>
  <sheetFormatPr defaultRowHeight="18.75" x14ac:dyDescent="0.4"/>
  <cols>
    <col min="1" max="1" width="7.125" customWidth="1"/>
    <col min="2" max="2" width="10.125" bestFit="1" customWidth="1"/>
    <col min="3" max="3" width="3.875" style="7" bestFit="1" customWidth="1"/>
    <col min="4" max="4" width="12.625" customWidth="1"/>
    <col min="5" max="5" width="3.875" style="7" bestFit="1" customWidth="1"/>
    <col min="6" max="6" width="12.625" customWidth="1"/>
    <col min="7" max="7" width="4.625" style="7" bestFit="1" customWidth="1"/>
    <col min="8" max="8" width="9.25" customWidth="1"/>
    <col min="9" max="9" width="3.375" style="7" bestFit="1" customWidth="1"/>
    <col min="10" max="10" width="9.25" customWidth="1"/>
    <col min="11" max="11" width="4.25" style="7" bestFit="1" customWidth="1"/>
    <col min="12" max="12" width="9.375" customWidth="1"/>
    <col min="13" max="13" width="3.375" style="7" bestFit="1" customWidth="1"/>
    <col min="14" max="14" width="9.375" customWidth="1"/>
    <col min="15" max="15" width="3.5" style="7" bestFit="1" customWidth="1"/>
    <col min="16" max="16" width="12.625" customWidth="1"/>
    <col min="17" max="17" width="9.625" bestFit="1" customWidth="1"/>
    <col min="18" max="18" width="9" customWidth="1"/>
    <col min="19" max="19" width="7.125" customWidth="1"/>
    <col min="20" max="20" width="9.625" bestFit="1" customWidth="1"/>
    <col min="21" max="21" width="3.375" style="7" bestFit="1" customWidth="1"/>
    <col min="22" max="22" width="12.625" customWidth="1"/>
    <col min="23" max="23" width="3.375" style="7" bestFit="1" customWidth="1"/>
    <col min="24" max="24" width="12.625" customWidth="1"/>
    <col min="25" max="25" width="5.25" style="7" bestFit="1" customWidth="1"/>
    <col min="26" max="26" width="9.25" customWidth="1"/>
    <col min="27" max="27" width="3.375" style="7" bestFit="1" customWidth="1"/>
    <col min="28" max="28" width="9.25" customWidth="1"/>
    <col min="29" max="29" width="3.375" style="7" bestFit="1" customWidth="1"/>
    <col min="30" max="30" width="9.375" customWidth="1"/>
    <col min="31" max="31" width="3.375" style="7" bestFit="1" customWidth="1"/>
    <col min="32" max="32" width="9.375" customWidth="1"/>
    <col min="33" max="33" width="5.25" style="7" bestFit="1" customWidth="1"/>
    <col min="34" max="34" width="12.625" customWidth="1"/>
    <col min="35" max="35" width="9.625" bestFit="1" customWidth="1"/>
    <col min="37" max="37" width="7.125" customWidth="1"/>
    <col min="38" max="38" width="9.625" bestFit="1" customWidth="1"/>
    <col min="39" max="39" width="3.375" style="7" bestFit="1" customWidth="1"/>
    <col min="40" max="40" width="12.625" customWidth="1"/>
    <col min="41" max="41" width="3.375" style="7" bestFit="1" customWidth="1"/>
    <col min="42" max="42" width="12.625" customWidth="1"/>
    <col min="43" max="43" width="5.25" style="7" bestFit="1" customWidth="1"/>
    <col min="44" max="44" width="9.25" customWidth="1"/>
    <col min="45" max="45" width="3.375" style="7" bestFit="1" customWidth="1"/>
    <col min="46" max="46" width="9.25" customWidth="1"/>
    <col min="47" max="47" width="3.375" style="7" bestFit="1" customWidth="1"/>
    <col min="48" max="48" width="9.375" customWidth="1"/>
    <col min="49" max="49" width="3.375" style="7" bestFit="1" customWidth="1"/>
    <col min="50" max="50" width="9.375" customWidth="1"/>
    <col min="51" max="51" width="5.25" style="7" bestFit="1" customWidth="1"/>
    <col min="52" max="52" width="12.625" customWidth="1"/>
    <col min="53" max="53" width="9.625" bestFit="1" customWidth="1"/>
  </cols>
  <sheetData>
    <row r="1" spans="1:53" x14ac:dyDescent="0.4">
      <c r="A1" s="4" t="s">
        <v>9</v>
      </c>
      <c r="S1" s="4"/>
      <c r="AK1" s="4"/>
    </row>
    <row r="2" spans="1:53" x14ac:dyDescent="0.4">
      <c r="A2" s="3" t="s">
        <v>8</v>
      </c>
      <c r="AG2"/>
      <c r="AY2"/>
    </row>
    <row r="3" spans="1:53" x14ac:dyDescent="0.4">
      <c r="A3" s="3" t="s">
        <v>7</v>
      </c>
      <c r="O3"/>
      <c r="S3" s="3"/>
      <c r="AG3"/>
      <c r="AK3" s="3"/>
      <c r="AY3"/>
    </row>
    <row r="4" spans="1:53" x14ac:dyDescent="0.4">
      <c r="O4"/>
      <c r="AG4"/>
      <c r="AY4"/>
    </row>
    <row r="5" spans="1:53" x14ac:dyDescent="0.4">
      <c r="A5" t="s">
        <v>29</v>
      </c>
      <c r="O5"/>
      <c r="S5" t="s">
        <v>28</v>
      </c>
      <c r="AG5"/>
      <c r="AK5" t="s">
        <v>19</v>
      </c>
      <c r="AY5"/>
    </row>
    <row r="6" spans="1:53" x14ac:dyDescent="0.4">
      <c r="A6" t="s">
        <v>21</v>
      </c>
      <c r="O6"/>
      <c r="S6" t="s">
        <v>21</v>
      </c>
      <c r="AG6"/>
      <c r="AK6" t="s">
        <v>21</v>
      </c>
      <c r="AY6"/>
    </row>
    <row r="7" spans="1:53" ht="37.5" x14ac:dyDescent="0.4">
      <c r="A7" s="47" t="s">
        <v>10</v>
      </c>
      <c r="B7" s="10" t="s">
        <v>0</v>
      </c>
      <c r="C7" s="8"/>
      <c r="D7" s="8" t="s">
        <v>1</v>
      </c>
      <c r="E7" s="8"/>
      <c r="F7" s="8" t="s">
        <v>2</v>
      </c>
      <c r="G7" s="8"/>
      <c r="H7" s="8" t="s">
        <v>4</v>
      </c>
      <c r="I7" s="8"/>
      <c r="J7" s="8" t="s">
        <v>30</v>
      </c>
      <c r="K7" s="8"/>
      <c r="L7" s="8" t="s">
        <v>3</v>
      </c>
      <c r="M7" s="8"/>
      <c r="N7" s="8" t="s">
        <v>30</v>
      </c>
      <c r="O7" s="9"/>
      <c r="P7" s="9" t="s">
        <v>6</v>
      </c>
      <c r="Q7" s="11" t="s">
        <v>18</v>
      </c>
      <c r="S7" s="48" t="s">
        <v>10</v>
      </c>
      <c r="T7" s="10" t="s">
        <v>0</v>
      </c>
      <c r="U7" s="8"/>
      <c r="V7" s="8" t="s">
        <v>1</v>
      </c>
      <c r="W7" s="8"/>
      <c r="X7" s="8" t="s">
        <v>2</v>
      </c>
      <c r="Y7" s="8"/>
      <c r="Z7" s="8" t="s">
        <v>4</v>
      </c>
      <c r="AA7" s="8"/>
      <c r="AB7" s="8" t="s">
        <v>30</v>
      </c>
      <c r="AC7" s="8"/>
      <c r="AD7" s="8" t="s">
        <v>3</v>
      </c>
      <c r="AE7" s="8"/>
      <c r="AF7" s="8" t="s">
        <v>30</v>
      </c>
      <c r="AG7" s="9"/>
      <c r="AH7" s="9" t="s">
        <v>6</v>
      </c>
      <c r="AI7" s="11" t="s">
        <v>18</v>
      </c>
      <c r="AK7" s="48" t="s">
        <v>10</v>
      </c>
      <c r="AL7" s="10" t="s">
        <v>0</v>
      </c>
      <c r="AM7" s="8"/>
      <c r="AN7" s="8" t="s">
        <v>1</v>
      </c>
      <c r="AO7" s="8"/>
      <c r="AP7" s="8" t="s">
        <v>2</v>
      </c>
      <c r="AQ7" s="8"/>
      <c r="AR7" s="8" t="s">
        <v>4</v>
      </c>
      <c r="AS7" s="8"/>
      <c r="AT7" s="8" t="s">
        <v>30</v>
      </c>
      <c r="AU7" s="8"/>
      <c r="AV7" s="8" t="s">
        <v>3</v>
      </c>
      <c r="AW7" s="8"/>
      <c r="AX7" s="8" t="s">
        <v>30</v>
      </c>
      <c r="AY7" s="9"/>
      <c r="AZ7" s="9" t="s">
        <v>6</v>
      </c>
      <c r="BA7" s="11" t="s">
        <v>18</v>
      </c>
    </row>
    <row r="8" spans="1:53" x14ac:dyDescent="0.4">
      <c r="A8" s="47"/>
      <c r="B8" s="1">
        <v>13.5</v>
      </c>
      <c r="C8" s="9" t="s">
        <v>5</v>
      </c>
      <c r="D8" s="6">
        <v>0.66</v>
      </c>
      <c r="E8" s="9" t="s">
        <v>5</v>
      </c>
      <c r="F8" s="1">
        <v>3650</v>
      </c>
      <c r="G8" s="9" t="s">
        <v>37</v>
      </c>
      <c r="H8" s="5">
        <v>26.73</v>
      </c>
      <c r="I8" s="9" t="s">
        <v>31</v>
      </c>
      <c r="J8" s="5">
        <v>2.95</v>
      </c>
      <c r="K8" s="9" t="s">
        <v>32</v>
      </c>
      <c r="L8" s="1">
        <v>21</v>
      </c>
      <c r="M8" s="9" t="s">
        <v>31</v>
      </c>
      <c r="N8" s="1">
        <v>0</v>
      </c>
      <c r="O8" s="9" t="s">
        <v>38</v>
      </c>
      <c r="P8" s="2">
        <f>B8*D8*F8*((H8+J8)-(L8+N8))</f>
        <v>282286.62</v>
      </c>
      <c r="Q8" s="2">
        <f>P8/3650*30</f>
        <v>2320.1639999999998</v>
      </c>
      <c r="S8" s="49"/>
      <c r="T8" s="1">
        <v>13.5</v>
      </c>
      <c r="U8" s="9" t="s">
        <v>5</v>
      </c>
      <c r="V8" s="6">
        <v>0.66</v>
      </c>
      <c r="W8" s="9" t="s">
        <v>5</v>
      </c>
      <c r="X8" s="1">
        <v>3650</v>
      </c>
      <c r="Y8" s="9" t="s">
        <v>37</v>
      </c>
      <c r="Z8" s="5">
        <v>26.73</v>
      </c>
      <c r="AA8" s="9" t="s">
        <v>31</v>
      </c>
      <c r="AB8" s="5">
        <v>2.95</v>
      </c>
      <c r="AC8" s="9" t="s">
        <v>32</v>
      </c>
      <c r="AD8" s="1">
        <v>11.43</v>
      </c>
      <c r="AE8" s="9" t="s">
        <v>31</v>
      </c>
      <c r="AF8" s="5">
        <v>2.95</v>
      </c>
      <c r="AG8" s="9" t="s">
        <v>38</v>
      </c>
      <c r="AH8" s="2">
        <f>T8*V8*X8*((Z8+AB8)-(AD8+AF8))</f>
        <v>497578.95</v>
      </c>
      <c r="AI8" s="2">
        <f>AH8/3650*30</f>
        <v>4089.69</v>
      </c>
      <c r="AK8" s="49"/>
      <c r="AL8" s="1">
        <v>13.5</v>
      </c>
      <c r="AM8" s="9" t="s">
        <v>5</v>
      </c>
      <c r="AN8" s="6">
        <v>0.66</v>
      </c>
      <c r="AO8" s="9" t="s">
        <v>5</v>
      </c>
      <c r="AP8" s="1">
        <v>3650</v>
      </c>
      <c r="AQ8" s="9" t="s">
        <v>37</v>
      </c>
      <c r="AR8" s="5">
        <v>26.73</v>
      </c>
      <c r="AS8" s="9" t="s">
        <v>31</v>
      </c>
      <c r="AT8" s="5">
        <v>2.95</v>
      </c>
      <c r="AU8" s="9" t="s">
        <v>32</v>
      </c>
      <c r="AV8" s="1">
        <v>9</v>
      </c>
      <c r="AW8" s="9" t="s">
        <v>31</v>
      </c>
      <c r="AX8" s="1">
        <v>0</v>
      </c>
      <c r="AY8" s="9" t="s">
        <v>38</v>
      </c>
      <c r="AZ8" s="2">
        <f>AL8*AN8*AP8*((AR8+AT8)-(AV8+AX8))</f>
        <v>672544.62</v>
      </c>
      <c r="BA8" s="2">
        <f>AZ8/3650*30</f>
        <v>5527.7640000000001</v>
      </c>
    </row>
    <row r="9" spans="1:53" x14ac:dyDescent="0.4">
      <c r="H9" t="s">
        <v>22</v>
      </c>
      <c r="Z9" t="s">
        <v>22</v>
      </c>
      <c r="AR9" t="s">
        <v>22</v>
      </c>
    </row>
    <row r="10" spans="1:53" ht="37.5" x14ac:dyDescent="0.4">
      <c r="A10" s="47" t="s">
        <v>11</v>
      </c>
      <c r="B10" s="10" t="s">
        <v>0</v>
      </c>
      <c r="C10" s="8"/>
      <c r="D10" s="8" t="s">
        <v>1</v>
      </c>
      <c r="E10" s="8"/>
      <c r="F10" s="8" t="s">
        <v>2</v>
      </c>
      <c r="G10" s="8"/>
      <c r="H10" s="8" t="s">
        <v>4</v>
      </c>
      <c r="I10" s="8"/>
      <c r="J10" s="8"/>
      <c r="K10" s="8"/>
      <c r="L10" s="8" t="s">
        <v>3</v>
      </c>
      <c r="M10" s="8"/>
      <c r="N10" s="8"/>
      <c r="O10" s="9"/>
      <c r="P10" s="9" t="s">
        <v>6</v>
      </c>
      <c r="Q10" s="11" t="s">
        <v>18</v>
      </c>
      <c r="S10" s="48" t="s">
        <v>11</v>
      </c>
      <c r="T10" s="10" t="s">
        <v>0</v>
      </c>
      <c r="U10" s="8"/>
      <c r="V10" s="8" t="s">
        <v>1</v>
      </c>
      <c r="W10" s="8"/>
      <c r="X10" s="8" t="s">
        <v>2</v>
      </c>
      <c r="Y10" s="8"/>
      <c r="Z10" s="8" t="s">
        <v>4</v>
      </c>
      <c r="AA10" s="8"/>
      <c r="AB10" s="8"/>
      <c r="AC10" s="8"/>
      <c r="AD10" s="8" t="s">
        <v>3</v>
      </c>
      <c r="AE10" s="8"/>
      <c r="AF10" s="8"/>
      <c r="AG10" s="9"/>
      <c r="AH10" s="9" t="s">
        <v>6</v>
      </c>
      <c r="AI10" s="11" t="s">
        <v>18</v>
      </c>
      <c r="AK10" s="48" t="s">
        <v>11</v>
      </c>
      <c r="AL10" s="10" t="s">
        <v>0</v>
      </c>
      <c r="AM10" s="8"/>
      <c r="AN10" s="8" t="s">
        <v>1</v>
      </c>
      <c r="AO10" s="8"/>
      <c r="AP10" s="8" t="s">
        <v>2</v>
      </c>
      <c r="AQ10" s="8"/>
      <c r="AR10" s="8" t="s">
        <v>4</v>
      </c>
      <c r="AS10" s="8"/>
      <c r="AT10" s="8"/>
      <c r="AU10" s="8"/>
      <c r="AV10" s="8" t="s">
        <v>3</v>
      </c>
      <c r="AW10" s="8"/>
      <c r="AX10" s="8"/>
      <c r="AY10" s="9"/>
      <c r="AZ10" s="9" t="s">
        <v>6</v>
      </c>
      <c r="BA10" s="11" t="s">
        <v>18</v>
      </c>
    </row>
    <row r="11" spans="1:53" x14ac:dyDescent="0.4">
      <c r="A11" s="47"/>
      <c r="B11" s="1">
        <v>13.5</v>
      </c>
      <c r="C11" s="9" t="s">
        <v>5</v>
      </c>
      <c r="D11" s="6">
        <v>0.66</v>
      </c>
      <c r="E11" s="9" t="s">
        <v>5</v>
      </c>
      <c r="F11" s="1">
        <v>3650</v>
      </c>
      <c r="G11" s="9" t="s">
        <v>37</v>
      </c>
      <c r="H11" s="5">
        <v>25.8</v>
      </c>
      <c r="I11" s="9" t="s">
        <v>31</v>
      </c>
      <c r="J11" s="5">
        <v>2.95</v>
      </c>
      <c r="K11" s="9" t="s">
        <v>32</v>
      </c>
      <c r="L11" s="1">
        <v>21</v>
      </c>
      <c r="M11" s="9" t="s">
        <v>31</v>
      </c>
      <c r="N11" s="1">
        <v>0</v>
      </c>
      <c r="O11" s="9" t="s">
        <v>38</v>
      </c>
      <c r="P11" s="2">
        <f>B11*D11*F11*((H11+J11)-(L11+N11))</f>
        <v>252041.625</v>
      </c>
      <c r="Q11" s="2">
        <f>P11/3650*30</f>
        <v>2071.5749999999998</v>
      </c>
      <c r="S11" s="49"/>
      <c r="T11" s="1">
        <v>13.5</v>
      </c>
      <c r="U11" s="9" t="s">
        <v>5</v>
      </c>
      <c r="V11" s="6">
        <v>0.66</v>
      </c>
      <c r="W11" s="9" t="s">
        <v>5</v>
      </c>
      <c r="X11" s="1">
        <v>3650</v>
      </c>
      <c r="Y11" s="9" t="s">
        <v>37</v>
      </c>
      <c r="Z11" s="5">
        <v>25.8</v>
      </c>
      <c r="AA11" s="9" t="s">
        <v>31</v>
      </c>
      <c r="AB11" s="5">
        <v>2.95</v>
      </c>
      <c r="AC11" s="9" t="s">
        <v>32</v>
      </c>
      <c r="AD11" s="1">
        <v>17.78</v>
      </c>
      <c r="AE11" s="9" t="s">
        <v>31</v>
      </c>
      <c r="AF11" s="5">
        <v>2.95</v>
      </c>
      <c r="AG11" s="9" t="s">
        <v>38</v>
      </c>
      <c r="AH11" s="2">
        <f>T11*V11*X11*((Z11+AB11)-(AD11+AF11))</f>
        <v>260822.43</v>
      </c>
      <c r="AI11" s="2">
        <f>AH11/3650*30</f>
        <v>2143.7460000000001</v>
      </c>
      <c r="AK11" s="49"/>
      <c r="AL11" s="1">
        <v>13.5</v>
      </c>
      <c r="AM11" s="9" t="s">
        <v>5</v>
      </c>
      <c r="AN11" s="6">
        <v>0.66</v>
      </c>
      <c r="AO11" s="9" t="s">
        <v>5</v>
      </c>
      <c r="AP11" s="1">
        <v>3650</v>
      </c>
      <c r="AQ11" s="9" t="s">
        <v>37</v>
      </c>
      <c r="AR11" s="5">
        <v>25.8</v>
      </c>
      <c r="AS11" s="9" t="s">
        <v>31</v>
      </c>
      <c r="AT11" s="5">
        <v>2.95</v>
      </c>
      <c r="AU11" s="9" t="s">
        <v>32</v>
      </c>
      <c r="AV11" s="1">
        <v>8.5</v>
      </c>
      <c r="AW11" s="9" t="s">
        <v>31</v>
      </c>
      <c r="AX11" s="1">
        <v>0</v>
      </c>
      <c r="AY11" s="9" t="s">
        <v>38</v>
      </c>
      <c r="AZ11" s="2">
        <f>AL11*AN11*AP11*((AR11+AT11)-(AV11+AX11))</f>
        <v>658560.375</v>
      </c>
      <c r="BA11" s="2">
        <f>AZ11/3650*30</f>
        <v>5412.8250000000007</v>
      </c>
    </row>
    <row r="13" spans="1:53" ht="37.5" x14ac:dyDescent="0.4">
      <c r="A13" s="47" t="s">
        <v>17</v>
      </c>
      <c r="B13" s="10" t="s">
        <v>0</v>
      </c>
      <c r="C13" s="8"/>
      <c r="D13" s="8" t="s">
        <v>1</v>
      </c>
      <c r="E13" s="8"/>
      <c r="F13" s="8" t="s">
        <v>2</v>
      </c>
      <c r="G13" s="8"/>
      <c r="H13" s="8" t="s">
        <v>4</v>
      </c>
      <c r="I13" s="8"/>
      <c r="J13" s="8"/>
      <c r="K13" s="8"/>
      <c r="L13" s="8" t="s">
        <v>3</v>
      </c>
      <c r="M13" s="8"/>
      <c r="N13" s="8"/>
      <c r="O13" s="9"/>
      <c r="P13" s="9" t="s">
        <v>6</v>
      </c>
      <c r="Q13" s="11" t="s">
        <v>18</v>
      </c>
      <c r="S13" s="48" t="s">
        <v>17</v>
      </c>
      <c r="T13" s="10" t="s">
        <v>0</v>
      </c>
      <c r="U13" s="8"/>
      <c r="V13" s="8" t="s">
        <v>1</v>
      </c>
      <c r="W13" s="8"/>
      <c r="X13" s="8" t="s">
        <v>2</v>
      </c>
      <c r="Y13" s="8"/>
      <c r="Z13" s="8" t="s">
        <v>4</v>
      </c>
      <c r="AA13" s="8"/>
      <c r="AB13" s="8"/>
      <c r="AC13" s="8"/>
      <c r="AD13" s="8" t="s">
        <v>3</v>
      </c>
      <c r="AE13" s="8"/>
      <c r="AF13" s="8"/>
      <c r="AG13" s="9"/>
      <c r="AH13" s="9" t="s">
        <v>6</v>
      </c>
      <c r="AI13" s="11" t="s">
        <v>18</v>
      </c>
      <c r="AK13" s="48" t="s">
        <v>17</v>
      </c>
      <c r="AL13" s="10" t="s">
        <v>0</v>
      </c>
      <c r="AM13" s="8"/>
      <c r="AN13" s="8" t="s">
        <v>1</v>
      </c>
      <c r="AO13" s="8"/>
      <c r="AP13" s="8" t="s">
        <v>2</v>
      </c>
      <c r="AQ13" s="8"/>
      <c r="AR13" s="8" t="s">
        <v>4</v>
      </c>
      <c r="AS13" s="8"/>
      <c r="AT13" s="8"/>
      <c r="AU13" s="8"/>
      <c r="AV13" s="8" t="s">
        <v>3</v>
      </c>
      <c r="AW13" s="8"/>
      <c r="AX13" s="8"/>
      <c r="AY13" s="9"/>
      <c r="AZ13" s="9" t="s">
        <v>6</v>
      </c>
      <c r="BA13" s="11" t="s">
        <v>18</v>
      </c>
    </row>
    <row r="14" spans="1:53" x14ac:dyDescent="0.4">
      <c r="A14" s="47"/>
      <c r="B14" s="1">
        <v>13.5</v>
      </c>
      <c r="C14" s="9" t="s">
        <v>5</v>
      </c>
      <c r="D14" s="6">
        <v>0.66</v>
      </c>
      <c r="E14" s="9" t="s">
        <v>5</v>
      </c>
      <c r="F14" s="1">
        <v>3650</v>
      </c>
      <c r="G14" s="9" t="s">
        <v>37</v>
      </c>
      <c r="H14" s="5">
        <v>28.52</v>
      </c>
      <c r="I14" s="9" t="s">
        <v>31</v>
      </c>
      <c r="J14" s="5">
        <v>2.95</v>
      </c>
      <c r="K14" s="9" t="s">
        <v>32</v>
      </c>
      <c r="L14" s="1">
        <v>21</v>
      </c>
      <c r="M14" s="9" t="s">
        <v>31</v>
      </c>
      <c r="N14" s="1">
        <v>0</v>
      </c>
      <c r="O14" s="9" t="s">
        <v>38</v>
      </c>
      <c r="P14" s="2">
        <f>B14*D14*F14*((H14+J14)-(L14+N14))</f>
        <v>340500.10499999998</v>
      </c>
      <c r="Q14" s="2">
        <f>P14/3650*30</f>
        <v>2798.6309999999999</v>
      </c>
      <c r="S14" s="49"/>
      <c r="T14" s="1">
        <v>13.5</v>
      </c>
      <c r="U14" s="9" t="s">
        <v>5</v>
      </c>
      <c r="V14" s="6">
        <v>0.66</v>
      </c>
      <c r="W14" s="9" t="s">
        <v>5</v>
      </c>
      <c r="X14" s="1">
        <v>3650</v>
      </c>
      <c r="Y14" s="9" t="s">
        <v>37</v>
      </c>
      <c r="Z14" s="5">
        <v>28.52</v>
      </c>
      <c r="AA14" s="9" t="s">
        <v>31</v>
      </c>
      <c r="AB14" s="5">
        <v>2.95</v>
      </c>
      <c r="AC14" s="9" t="s">
        <v>32</v>
      </c>
      <c r="AD14" s="1">
        <v>16.3</v>
      </c>
      <c r="AE14" s="9" t="s">
        <v>31</v>
      </c>
      <c r="AF14" s="5">
        <v>2.95</v>
      </c>
      <c r="AG14" s="9" t="s">
        <v>38</v>
      </c>
      <c r="AH14" s="2">
        <f>T14*V14*X14*((Z14+AB14)-(AD14+AF14))</f>
        <v>397412.73</v>
      </c>
      <c r="AI14" s="2">
        <f>AH14/3650*30</f>
        <v>3266.4059999999995</v>
      </c>
      <c r="AK14" s="49"/>
      <c r="AL14" s="1">
        <v>13.5</v>
      </c>
      <c r="AM14" s="9" t="s">
        <v>5</v>
      </c>
      <c r="AN14" s="6">
        <v>0.66</v>
      </c>
      <c r="AO14" s="9" t="s">
        <v>5</v>
      </c>
      <c r="AP14" s="1">
        <v>3650</v>
      </c>
      <c r="AQ14" s="9" t="s">
        <v>37</v>
      </c>
      <c r="AR14" s="5">
        <v>28.52</v>
      </c>
      <c r="AS14" s="9" t="s">
        <v>31</v>
      </c>
      <c r="AT14" s="5">
        <v>2.95</v>
      </c>
      <c r="AU14" s="9" t="s">
        <v>32</v>
      </c>
      <c r="AV14" s="1">
        <v>8.1</v>
      </c>
      <c r="AW14" s="9" t="s">
        <v>31</v>
      </c>
      <c r="AX14" s="1">
        <v>0</v>
      </c>
      <c r="AY14" s="9" t="s">
        <v>38</v>
      </c>
      <c r="AZ14" s="2">
        <f>AL14*AN14*AP14*((AR14+AT14)-(AV14+AX14))</f>
        <v>760027.45499999996</v>
      </c>
      <c r="BA14" s="2">
        <f>AZ14/3650*30</f>
        <v>6246.8009999999995</v>
      </c>
    </row>
    <row r="15" spans="1:53" x14ac:dyDescent="0.4">
      <c r="H15" t="s">
        <v>23</v>
      </c>
      <c r="Z15" t="s">
        <v>23</v>
      </c>
      <c r="AR15" t="s">
        <v>23</v>
      </c>
    </row>
    <row r="16" spans="1:53" ht="37.5" x14ac:dyDescent="0.4">
      <c r="A16" s="47" t="s">
        <v>16</v>
      </c>
      <c r="B16" s="10" t="s">
        <v>0</v>
      </c>
      <c r="C16" s="8"/>
      <c r="D16" s="8" t="s">
        <v>1</v>
      </c>
      <c r="E16" s="8"/>
      <c r="F16" s="8" t="s">
        <v>2</v>
      </c>
      <c r="G16" s="8"/>
      <c r="H16" s="8" t="s">
        <v>4</v>
      </c>
      <c r="I16" s="8"/>
      <c r="J16" s="8"/>
      <c r="K16" s="8"/>
      <c r="L16" s="8" t="s">
        <v>3</v>
      </c>
      <c r="M16" s="8"/>
      <c r="N16" s="8"/>
      <c r="O16" s="9"/>
      <c r="P16" s="9" t="s">
        <v>6</v>
      </c>
      <c r="Q16" s="11" t="s">
        <v>18</v>
      </c>
      <c r="S16" s="48" t="s">
        <v>16</v>
      </c>
      <c r="T16" s="10" t="s">
        <v>0</v>
      </c>
      <c r="U16" s="8"/>
      <c r="V16" s="8" t="s">
        <v>1</v>
      </c>
      <c r="W16" s="8"/>
      <c r="X16" s="8" t="s">
        <v>2</v>
      </c>
      <c r="Y16" s="8"/>
      <c r="Z16" s="8" t="s">
        <v>4</v>
      </c>
      <c r="AA16" s="8"/>
      <c r="AB16" s="8"/>
      <c r="AC16" s="8"/>
      <c r="AD16" s="8" t="s">
        <v>3</v>
      </c>
      <c r="AE16" s="8"/>
      <c r="AF16" s="8"/>
      <c r="AG16" s="9"/>
      <c r="AH16" s="9" t="s">
        <v>6</v>
      </c>
      <c r="AI16" s="11" t="s">
        <v>18</v>
      </c>
      <c r="AK16" s="48" t="s">
        <v>16</v>
      </c>
      <c r="AL16" s="10" t="s">
        <v>0</v>
      </c>
      <c r="AM16" s="8"/>
      <c r="AN16" s="8" t="s">
        <v>1</v>
      </c>
      <c r="AO16" s="8"/>
      <c r="AP16" s="8" t="s">
        <v>2</v>
      </c>
      <c r="AQ16" s="8"/>
      <c r="AR16" s="8" t="s">
        <v>4</v>
      </c>
      <c r="AS16" s="8"/>
      <c r="AT16" s="8"/>
      <c r="AU16" s="8"/>
      <c r="AV16" s="8" t="s">
        <v>3</v>
      </c>
      <c r="AW16" s="8"/>
      <c r="AX16" s="8"/>
      <c r="AY16" s="9"/>
      <c r="AZ16" s="9" t="s">
        <v>6</v>
      </c>
      <c r="BA16" s="11" t="s">
        <v>18</v>
      </c>
    </row>
    <row r="17" spans="1:53" x14ac:dyDescent="0.4">
      <c r="A17" s="47"/>
      <c r="B17" s="1">
        <v>13.5</v>
      </c>
      <c r="C17" s="9" t="s">
        <v>5</v>
      </c>
      <c r="D17" s="6">
        <v>0.66</v>
      </c>
      <c r="E17" s="9" t="s">
        <v>5</v>
      </c>
      <c r="F17" s="1">
        <v>3650</v>
      </c>
      <c r="G17" s="9" t="s">
        <v>37</v>
      </c>
      <c r="H17" s="5">
        <v>25.07</v>
      </c>
      <c r="I17" s="9" t="s">
        <v>31</v>
      </c>
      <c r="J17" s="5">
        <v>2.95</v>
      </c>
      <c r="K17" s="9" t="s">
        <v>32</v>
      </c>
      <c r="L17" s="1">
        <v>21</v>
      </c>
      <c r="M17" s="9" t="s">
        <v>31</v>
      </c>
      <c r="N17" s="1">
        <v>0</v>
      </c>
      <c r="O17" s="9" t="s">
        <v>38</v>
      </c>
      <c r="P17" s="2">
        <f>B17*D17*F17*((H17+J17)-(L17+N17))</f>
        <v>228300.93</v>
      </c>
      <c r="Q17" s="2">
        <f>P17/3650*30</f>
        <v>1876.4460000000001</v>
      </c>
      <c r="S17" s="49"/>
      <c r="T17" s="1">
        <v>13.5</v>
      </c>
      <c r="U17" s="9" t="s">
        <v>5</v>
      </c>
      <c r="V17" s="6">
        <v>0.66</v>
      </c>
      <c r="W17" s="9" t="s">
        <v>5</v>
      </c>
      <c r="X17" s="1">
        <v>3650</v>
      </c>
      <c r="Y17" s="9" t="s">
        <v>37</v>
      </c>
      <c r="Z17" s="5">
        <v>25.07</v>
      </c>
      <c r="AA17" s="9" t="s">
        <v>31</v>
      </c>
      <c r="AB17" s="5">
        <v>2.95</v>
      </c>
      <c r="AC17" s="9" t="s">
        <v>32</v>
      </c>
      <c r="AD17" s="1">
        <v>12.51</v>
      </c>
      <c r="AE17" s="9" t="s">
        <v>31</v>
      </c>
      <c r="AF17" s="5">
        <v>2.95</v>
      </c>
      <c r="AG17" s="9" t="s">
        <v>38</v>
      </c>
      <c r="AH17" s="2">
        <f>T17*V17*X17*((Z17+AB17)-(AD17+AF17))</f>
        <v>408470.04</v>
      </c>
      <c r="AI17" s="2">
        <f>AH17/3650*30</f>
        <v>3357.288</v>
      </c>
      <c r="AK17" s="49"/>
      <c r="AL17" s="1">
        <v>13.5</v>
      </c>
      <c r="AM17" s="9" t="s">
        <v>5</v>
      </c>
      <c r="AN17" s="6">
        <v>0.66</v>
      </c>
      <c r="AO17" s="9" t="s">
        <v>5</v>
      </c>
      <c r="AP17" s="1">
        <v>3650</v>
      </c>
      <c r="AQ17" s="9" t="s">
        <v>37</v>
      </c>
      <c r="AR17" s="5">
        <v>25.07</v>
      </c>
      <c r="AS17" s="9" t="s">
        <v>31</v>
      </c>
      <c r="AT17" s="5">
        <v>2.95</v>
      </c>
      <c r="AU17" s="9" t="s">
        <v>32</v>
      </c>
      <c r="AV17" s="1">
        <v>8</v>
      </c>
      <c r="AW17" s="9" t="s">
        <v>31</v>
      </c>
      <c r="AX17" s="1">
        <v>0</v>
      </c>
      <c r="AY17" s="9" t="s">
        <v>38</v>
      </c>
      <c r="AZ17" s="2">
        <f>AL17*AN17*AP17*((AR17+AT17)-(AV17+AX17))</f>
        <v>651080.42999999993</v>
      </c>
      <c r="BA17" s="2">
        <f>AZ17/3650*30</f>
        <v>5351.3459999999995</v>
      </c>
    </row>
    <row r="18" spans="1:53" x14ac:dyDescent="0.4">
      <c r="H18" t="s">
        <v>24</v>
      </c>
      <c r="Z18" t="s">
        <v>24</v>
      </c>
      <c r="AR18" t="s">
        <v>24</v>
      </c>
    </row>
    <row r="19" spans="1:53" ht="37.5" x14ac:dyDescent="0.4">
      <c r="A19" s="47" t="s">
        <v>15</v>
      </c>
      <c r="B19" s="10" t="s">
        <v>0</v>
      </c>
      <c r="C19" s="8"/>
      <c r="D19" s="8" t="s">
        <v>1</v>
      </c>
      <c r="E19" s="8"/>
      <c r="F19" s="8" t="s">
        <v>2</v>
      </c>
      <c r="G19" s="8"/>
      <c r="H19" s="8" t="s">
        <v>4</v>
      </c>
      <c r="I19" s="8"/>
      <c r="J19" s="8"/>
      <c r="K19" s="8"/>
      <c r="L19" s="8" t="s">
        <v>3</v>
      </c>
      <c r="M19" s="8"/>
      <c r="N19" s="8"/>
      <c r="O19" s="9"/>
      <c r="P19" s="9" t="s">
        <v>6</v>
      </c>
      <c r="Q19" s="11" t="s">
        <v>18</v>
      </c>
      <c r="S19" s="48" t="s">
        <v>15</v>
      </c>
      <c r="T19" s="10" t="s">
        <v>0</v>
      </c>
      <c r="U19" s="8"/>
      <c r="V19" s="8" t="s">
        <v>1</v>
      </c>
      <c r="W19" s="8"/>
      <c r="X19" s="8" t="s">
        <v>2</v>
      </c>
      <c r="Y19" s="8"/>
      <c r="Z19" s="8" t="s">
        <v>4</v>
      </c>
      <c r="AA19" s="8"/>
      <c r="AB19" s="8"/>
      <c r="AC19" s="8"/>
      <c r="AD19" s="8" t="s">
        <v>3</v>
      </c>
      <c r="AE19" s="8"/>
      <c r="AF19" s="8"/>
      <c r="AG19" s="9"/>
      <c r="AH19" s="9" t="s">
        <v>6</v>
      </c>
      <c r="AI19" s="11" t="s">
        <v>18</v>
      </c>
      <c r="AK19" s="48" t="s">
        <v>15</v>
      </c>
      <c r="AL19" s="10" t="s">
        <v>0</v>
      </c>
      <c r="AM19" s="8"/>
      <c r="AN19" s="8" t="s">
        <v>1</v>
      </c>
      <c r="AO19" s="8"/>
      <c r="AP19" s="8" t="s">
        <v>2</v>
      </c>
      <c r="AQ19" s="8"/>
      <c r="AR19" s="8" t="s">
        <v>4</v>
      </c>
      <c r="AS19" s="8"/>
      <c r="AT19" s="8"/>
      <c r="AU19" s="8"/>
      <c r="AV19" s="8" t="s">
        <v>3</v>
      </c>
      <c r="AW19" s="8"/>
      <c r="AX19" s="8"/>
      <c r="AY19" s="9"/>
      <c r="AZ19" s="9" t="s">
        <v>6</v>
      </c>
      <c r="BA19" s="11" t="s">
        <v>18</v>
      </c>
    </row>
    <row r="20" spans="1:53" x14ac:dyDescent="0.4">
      <c r="A20" s="47"/>
      <c r="B20" s="1">
        <v>13.5</v>
      </c>
      <c r="C20" s="9" t="s">
        <v>5</v>
      </c>
      <c r="D20" s="6">
        <v>0.66</v>
      </c>
      <c r="E20" s="9" t="s">
        <v>5</v>
      </c>
      <c r="F20" s="1">
        <v>3650</v>
      </c>
      <c r="G20" s="9" t="s">
        <v>37</v>
      </c>
      <c r="H20" s="5">
        <v>22.89</v>
      </c>
      <c r="I20" s="9" t="s">
        <v>31</v>
      </c>
      <c r="J20" s="5">
        <v>2.95</v>
      </c>
      <c r="K20" s="9" t="s">
        <v>32</v>
      </c>
      <c r="L20" s="1">
        <v>21</v>
      </c>
      <c r="M20" s="9" t="s">
        <v>31</v>
      </c>
      <c r="N20" s="1">
        <v>0</v>
      </c>
      <c r="O20" s="9" t="s">
        <v>38</v>
      </c>
      <c r="P20" s="2">
        <f>B20*D20*F20*((H20+J20)-(L20+N20))</f>
        <v>157404.06</v>
      </c>
      <c r="Q20" s="2">
        <f>P20/3650*30</f>
        <v>1293.732</v>
      </c>
      <c r="S20" s="49"/>
      <c r="T20" s="1">
        <v>13.5</v>
      </c>
      <c r="U20" s="9" t="s">
        <v>5</v>
      </c>
      <c r="V20" s="6">
        <v>0.66</v>
      </c>
      <c r="W20" s="9" t="s">
        <v>5</v>
      </c>
      <c r="X20" s="1">
        <v>3650</v>
      </c>
      <c r="Y20" s="9" t="s">
        <v>37</v>
      </c>
      <c r="Z20" s="5">
        <v>22.89</v>
      </c>
      <c r="AA20" s="9" t="s">
        <v>31</v>
      </c>
      <c r="AB20" s="5">
        <v>2.95</v>
      </c>
      <c r="AC20" s="9" t="s">
        <v>32</v>
      </c>
      <c r="AD20" s="12">
        <v>15.2</v>
      </c>
      <c r="AE20" s="9" t="s">
        <v>31</v>
      </c>
      <c r="AF20" s="5">
        <v>2.95</v>
      </c>
      <c r="AG20" s="9" t="s">
        <v>38</v>
      </c>
      <c r="AH20" s="2">
        <f>T20*V20*X20*((Z20+AB20)-(AD20+AF20))</f>
        <v>250090.33500000005</v>
      </c>
      <c r="AI20" s="2">
        <f>AH20/3650*30</f>
        <v>2055.5370000000003</v>
      </c>
      <c r="AK20" s="49"/>
      <c r="AL20" s="1">
        <v>13.5</v>
      </c>
      <c r="AM20" s="9" t="s">
        <v>5</v>
      </c>
      <c r="AN20" s="6">
        <v>0.66</v>
      </c>
      <c r="AO20" s="9" t="s">
        <v>5</v>
      </c>
      <c r="AP20" s="1">
        <v>3650</v>
      </c>
      <c r="AQ20" s="9" t="s">
        <v>37</v>
      </c>
      <c r="AR20" s="5">
        <v>22.89</v>
      </c>
      <c r="AS20" s="9" t="s">
        <v>31</v>
      </c>
      <c r="AT20" s="5">
        <v>2.95</v>
      </c>
      <c r="AU20" s="9" t="s">
        <v>32</v>
      </c>
      <c r="AV20" s="1">
        <v>8</v>
      </c>
      <c r="AW20" s="9" t="s">
        <v>31</v>
      </c>
      <c r="AX20" s="1">
        <v>0</v>
      </c>
      <c r="AY20" s="9" t="s">
        <v>38</v>
      </c>
      <c r="AZ20" s="2">
        <f>AL20*AN20*AP20*((AR20+AT20)-(AV20+AX20))</f>
        <v>580183.55999999994</v>
      </c>
      <c r="BA20" s="2">
        <f>AZ20/3650*30</f>
        <v>4768.6319999999996</v>
      </c>
    </row>
    <row r="21" spans="1:53" x14ac:dyDescent="0.4">
      <c r="H21" t="s">
        <v>25</v>
      </c>
      <c r="Z21" t="s">
        <v>35</v>
      </c>
      <c r="AR21" t="s">
        <v>35</v>
      </c>
    </row>
    <row r="22" spans="1:53" ht="37.5" x14ac:dyDescent="0.4">
      <c r="A22" s="47" t="s">
        <v>14</v>
      </c>
      <c r="B22" s="10" t="s">
        <v>0</v>
      </c>
      <c r="C22" s="8"/>
      <c r="D22" s="8" t="s">
        <v>1</v>
      </c>
      <c r="E22" s="8"/>
      <c r="F22" s="8" t="s">
        <v>2</v>
      </c>
      <c r="G22" s="8"/>
      <c r="H22" s="8" t="s">
        <v>4</v>
      </c>
      <c r="I22" s="8"/>
      <c r="J22" s="8"/>
      <c r="K22" s="8"/>
      <c r="L22" s="8" t="s">
        <v>3</v>
      </c>
      <c r="M22" s="8"/>
      <c r="N22" s="8"/>
      <c r="O22" s="9"/>
      <c r="P22" s="9" t="s">
        <v>6</v>
      </c>
      <c r="Q22" s="11" t="s">
        <v>18</v>
      </c>
      <c r="S22" s="48" t="s">
        <v>14</v>
      </c>
      <c r="T22" s="10" t="s">
        <v>0</v>
      </c>
      <c r="U22" s="8"/>
      <c r="V22" s="8" t="s">
        <v>1</v>
      </c>
      <c r="W22" s="8"/>
      <c r="X22" s="8" t="s">
        <v>2</v>
      </c>
      <c r="Y22" s="8"/>
      <c r="Z22" s="8" t="s">
        <v>4</v>
      </c>
      <c r="AA22" s="8"/>
      <c r="AB22" s="8"/>
      <c r="AC22" s="8"/>
      <c r="AD22" s="8" t="s">
        <v>3</v>
      </c>
      <c r="AE22" s="8"/>
      <c r="AF22" s="8"/>
      <c r="AG22" s="9"/>
      <c r="AH22" s="9" t="s">
        <v>6</v>
      </c>
      <c r="AI22" s="11" t="s">
        <v>18</v>
      </c>
      <c r="AK22" s="48" t="s">
        <v>14</v>
      </c>
      <c r="AL22" s="10" t="s">
        <v>0</v>
      </c>
      <c r="AM22" s="8"/>
      <c r="AN22" s="8" t="s">
        <v>1</v>
      </c>
      <c r="AO22" s="8"/>
      <c r="AP22" s="8" t="s">
        <v>2</v>
      </c>
      <c r="AQ22" s="8"/>
      <c r="AR22" s="8" t="s">
        <v>4</v>
      </c>
      <c r="AS22" s="8"/>
      <c r="AT22" s="8"/>
      <c r="AU22" s="8"/>
      <c r="AV22" s="8" t="s">
        <v>3</v>
      </c>
      <c r="AW22" s="8"/>
      <c r="AX22" s="8"/>
      <c r="AY22" s="9"/>
      <c r="AZ22" s="9" t="s">
        <v>6</v>
      </c>
      <c r="BA22" s="11" t="s">
        <v>18</v>
      </c>
    </row>
    <row r="23" spans="1:53" x14ac:dyDescent="0.4">
      <c r="A23" s="47"/>
      <c r="B23" s="1">
        <v>13.5</v>
      </c>
      <c r="C23" s="9" t="s">
        <v>5</v>
      </c>
      <c r="D23" s="6">
        <v>0.66</v>
      </c>
      <c r="E23" s="9" t="s">
        <v>5</v>
      </c>
      <c r="F23" s="1">
        <v>3650</v>
      </c>
      <c r="G23" s="9" t="s">
        <v>37</v>
      </c>
      <c r="H23" s="5">
        <v>30.62</v>
      </c>
      <c r="I23" s="9" t="s">
        <v>31</v>
      </c>
      <c r="J23" s="5">
        <v>2.95</v>
      </c>
      <c r="K23" s="9" t="s">
        <v>32</v>
      </c>
      <c r="L23" s="1">
        <v>21</v>
      </c>
      <c r="M23" s="9" t="s">
        <v>31</v>
      </c>
      <c r="N23" s="1">
        <v>0</v>
      </c>
      <c r="O23" s="9" t="s">
        <v>38</v>
      </c>
      <c r="P23" s="2">
        <f>B23*D23*F23*((H23+J23)-(L23+N23))</f>
        <v>408795.255</v>
      </c>
      <c r="Q23" s="2">
        <f>P23/3650*30</f>
        <v>3359.9609999999998</v>
      </c>
      <c r="S23" s="49"/>
      <c r="T23" s="1">
        <v>13.5</v>
      </c>
      <c r="U23" s="9" t="s">
        <v>5</v>
      </c>
      <c r="V23" s="6">
        <v>0.66</v>
      </c>
      <c r="W23" s="9" t="s">
        <v>5</v>
      </c>
      <c r="X23" s="1">
        <v>3650</v>
      </c>
      <c r="Y23" s="9" t="s">
        <v>37</v>
      </c>
      <c r="Z23" s="5">
        <v>30.62</v>
      </c>
      <c r="AA23" s="9" t="s">
        <v>31</v>
      </c>
      <c r="AB23" s="5">
        <v>2.95</v>
      </c>
      <c r="AC23" s="9" t="s">
        <v>32</v>
      </c>
      <c r="AD23" s="1">
        <v>14.87</v>
      </c>
      <c r="AE23" s="9" t="s">
        <v>31</v>
      </c>
      <c r="AF23" s="5">
        <v>2.95</v>
      </c>
      <c r="AG23" s="9" t="s">
        <v>38</v>
      </c>
      <c r="AH23" s="2">
        <f>T23*V23*X23*((Z23+AB23)-(AD23+AF23))</f>
        <v>512213.625</v>
      </c>
      <c r="AI23" s="2">
        <f>AH23/3650*30</f>
        <v>4209.9750000000004</v>
      </c>
      <c r="AK23" s="49"/>
      <c r="AL23" s="1">
        <v>13.5</v>
      </c>
      <c r="AM23" s="9" t="s">
        <v>5</v>
      </c>
      <c r="AN23" s="6">
        <v>0.66</v>
      </c>
      <c r="AO23" s="9" t="s">
        <v>5</v>
      </c>
      <c r="AP23" s="1">
        <v>3650</v>
      </c>
      <c r="AQ23" s="9" t="s">
        <v>37</v>
      </c>
      <c r="AR23" s="5">
        <v>30.62</v>
      </c>
      <c r="AS23" s="9" t="s">
        <v>31</v>
      </c>
      <c r="AT23" s="5">
        <v>2.95</v>
      </c>
      <c r="AU23" s="9" t="s">
        <v>32</v>
      </c>
      <c r="AV23" s="1">
        <v>7.15</v>
      </c>
      <c r="AW23" s="9" t="s">
        <v>31</v>
      </c>
      <c r="AX23" s="1">
        <v>0</v>
      </c>
      <c r="AY23" s="9" t="s">
        <v>38</v>
      </c>
      <c r="AZ23" s="2">
        <f>AL23*AN23*AP23*((AR23+AT23)-(AV23+AX23))</f>
        <v>859218.03</v>
      </c>
      <c r="BA23" s="2">
        <f>AZ23/3650*30</f>
        <v>7062.0659999999998</v>
      </c>
    </row>
    <row r="24" spans="1:53" x14ac:dyDescent="0.4">
      <c r="H24" t="s">
        <v>26</v>
      </c>
      <c r="Z24" t="s">
        <v>26</v>
      </c>
      <c r="AR24" t="s">
        <v>26</v>
      </c>
    </row>
    <row r="25" spans="1:53" ht="37.5" x14ac:dyDescent="0.4">
      <c r="A25" s="47" t="s">
        <v>13</v>
      </c>
      <c r="B25" s="10" t="s">
        <v>0</v>
      </c>
      <c r="C25" s="8"/>
      <c r="D25" s="8" t="s">
        <v>1</v>
      </c>
      <c r="E25" s="8"/>
      <c r="F25" s="8" t="s">
        <v>2</v>
      </c>
      <c r="G25" s="8"/>
      <c r="H25" s="8" t="s">
        <v>4</v>
      </c>
      <c r="I25" s="8"/>
      <c r="J25" s="8"/>
      <c r="K25" s="8"/>
      <c r="L25" s="8" t="s">
        <v>3</v>
      </c>
      <c r="M25" s="8"/>
      <c r="N25" s="8"/>
      <c r="O25" s="9"/>
      <c r="P25" s="9" t="s">
        <v>6</v>
      </c>
      <c r="Q25" s="11" t="s">
        <v>18</v>
      </c>
      <c r="S25" s="48" t="s">
        <v>13</v>
      </c>
      <c r="T25" s="10" t="s">
        <v>0</v>
      </c>
      <c r="U25" s="8"/>
      <c r="V25" s="8" t="s">
        <v>1</v>
      </c>
      <c r="W25" s="8"/>
      <c r="X25" s="8" t="s">
        <v>2</v>
      </c>
      <c r="Y25" s="8"/>
      <c r="Z25" s="8" t="s">
        <v>4</v>
      </c>
      <c r="AA25" s="8"/>
      <c r="AB25" s="8"/>
      <c r="AC25" s="8"/>
      <c r="AD25" s="8" t="s">
        <v>3</v>
      </c>
      <c r="AE25" s="8"/>
      <c r="AF25" s="8"/>
      <c r="AG25" s="9"/>
      <c r="AH25" s="9" t="s">
        <v>6</v>
      </c>
      <c r="AI25" s="11" t="s">
        <v>18</v>
      </c>
      <c r="AK25" s="48" t="s">
        <v>13</v>
      </c>
      <c r="AL25" s="10" t="s">
        <v>0</v>
      </c>
      <c r="AM25" s="8"/>
      <c r="AN25" s="8" t="s">
        <v>1</v>
      </c>
      <c r="AO25" s="8"/>
      <c r="AP25" s="8" t="s">
        <v>2</v>
      </c>
      <c r="AQ25" s="8"/>
      <c r="AR25" s="8" t="s">
        <v>4</v>
      </c>
      <c r="AS25" s="8"/>
      <c r="AT25" s="8"/>
      <c r="AU25" s="8"/>
      <c r="AV25" s="8" t="s">
        <v>3</v>
      </c>
      <c r="AW25" s="8"/>
      <c r="AX25" s="8"/>
      <c r="AY25" s="9"/>
      <c r="AZ25" s="9" t="s">
        <v>6</v>
      </c>
      <c r="BA25" s="11" t="s">
        <v>18</v>
      </c>
    </row>
    <row r="26" spans="1:53" x14ac:dyDescent="0.4">
      <c r="A26" s="47"/>
      <c r="B26" s="1">
        <v>13.5</v>
      </c>
      <c r="C26" s="9" t="s">
        <v>5</v>
      </c>
      <c r="D26" s="6">
        <v>0.66</v>
      </c>
      <c r="E26" s="9" t="s">
        <v>5</v>
      </c>
      <c r="F26" s="1">
        <v>3650</v>
      </c>
      <c r="G26" s="9" t="s">
        <v>37</v>
      </c>
      <c r="H26" s="12">
        <v>29.24</v>
      </c>
      <c r="I26" s="9" t="s">
        <v>31</v>
      </c>
      <c r="J26" s="5">
        <v>2.95</v>
      </c>
      <c r="K26" s="9" t="s">
        <v>32</v>
      </c>
      <c r="L26" s="1">
        <v>21</v>
      </c>
      <c r="M26" s="9" t="s">
        <v>31</v>
      </c>
      <c r="N26" s="1">
        <v>0</v>
      </c>
      <c r="O26" s="9" t="s">
        <v>38</v>
      </c>
      <c r="P26" s="2">
        <f>B26*D26*F26*((H26+J26)-(L26+N26))</f>
        <v>363915.5849999999</v>
      </c>
      <c r="Q26" s="2">
        <f>P26/3650*30</f>
        <v>2991.0869999999991</v>
      </c>
      <c r="S26" s="49"/>
      <c r="T26" s="1">
        <v>13.5</v>
      </c>
      <c r="U26" s="9" t="s">
        <v>5</v>
      </c>
      <c r="V26" s="6">
        <v>0.66</v>
      </c>
      <c r="W26" s="9" t="s">
        <v>5</v>
      </c>
      <c r="X26" s="1">
        <v>3650</v>
      </c>
      <c r="Y26" s="9" t="s">
        <v>37</v>
      </c>
      <c r="Z26" s="12">
        <v>29.24</v>
      </c>
      <c r="AA26" s="9" t="s">
        <v>31</v>
      </c>
      <c r="AB26" s="5">
        <v>2.95</v>
      </c>
      <c r="AC26" s="9" t="s">
        <v>32</v>
      </c>
      <c r="AD26" s="12">
        <v>19.48</v>
      </c>
      <c r="AE26" s="9" t="s">
        <v>31</v>
      </c>
      <c r="AF26" s="5">
        <v>2.95</v>
      </c>
      <c r="AG26" s="9" t="s">
        <v>38</v>
      </c>
      <c r="AH26" s="2">
        <f>T26*V26*X26*((Z26+AB26)-(AD26+AF26))</f>
        <v>317409.83999999991</v>
      </c>
      <c r="AI26" s="2">
        <f>AH26/3650*30</f>
        <v>2608.847999999999</v>
      </c>
      <c r="AK26" s="49"/>
      <c r="AL26" s="1">
        <v>13.5</v>
      </c>
      <c r="AM26" s="9" t="s">
        <v>5</v>
      </c>
      <c r="AN26" s="6">
        <v>0.66</v>
      </c>
      <c r="AO26" s="9" t="s">
        <v>5</v>
      </c>
      <c r="AP26" s="1">
        <v>3650</v>
      </c>
      <c r="AQ26" s="9" t="s">
        <v>37</v>
      </c>
      <c r="AR26" s="12">
        <v>29.24</v>
      </c>
      <c r="AS26" s="9" t="s">
        <v>31</v>
      </c>
      <c r="AT26" s="5">
        <v>2.95</v>
      </c>
      <c r="AU26" s="9" t="s">
        <v>32</v>
      </c>
      <c r="AV26" s="1">
        <v>7</v>
      </c>
      <c r="AW26" s="9" t="s">
        <v>31</v>
      </c>
      <c r="AX26" s="1">
        <v>0</v>
      </c>
      <c r="AY26" s="9" t="s">
        <v>38</v>
      </c>
      <c r="AZ26" s="2">
        <f>AL26*AN26*AP26*((AR26+AT26)-(AV26+AX26))</f>
        <v>819216.58499999996</v>
      </c>
      <c r="BA26" s="2">
        <f>AZ26/3650*30</f>
        <v>6733.2869999999994</v>
      </c>
    </row>
    <row r="27" spans="1:53" x14ac:dyDescent="0.4">
      <c r="H27" t="s">
        <v>34</v>
      </c>
      <c r="Z27" t="s">
        <v>34</v>
      </c>
      <c r="AR27" t="s">
        <v>34</v>
      </c>
    </row>
    <row r="28" spans="1:53" ht="37.5" x14ac:dyDescent="0.4">
      <c r="A28" s="47" t="s">
        <v>12</v>
      </c>
      <c r="B28" s="10" t="s">
        <v>0</v>
      </c>
      <c r="C28" s="8"/>
      <c r="D28" s="8" t="s">
        <v>1</v>
      </c>
      <c r="E28" s="8"/>
      <c r="F28" s="8" t="s">
        <v>2</v>
      </c>
      <c r="G28" s="8"/>
      <c r="H28" s="8" t="s">
        <v>4</v>
      </c>
      <c r="I28" s="8"/>
      <c r="J28" s="8"/>
      <c r="K28" s="8"/>
      <c r="L28" s="8" t="s">
        <v>3</v>
      </c>
      <c r="M28" s="8"/>
      <c r="N28" s="8"/>
      <c r="O28" s="9"/>
      <c r="P28" s="9" t="s">
        <v>6</v>
      </c>
      <c r="Q28" s="11" t="s">
        <v>18</v>
      </c>
      <c r="S28" s="48" t="s">
        <v>12</v>
      </c>
      <c r="T28" s="10" t="s">
        <v>0</v>
      </c>
      <c r="U28" s="8"/>
      <c r="V28" s="8" t="s">
        <v>1</v>
      </c>
      <c r="W28" s="8"/>
      <c r="X28" s="8" t="s">
        <v>2</v>
      </c>
      <c r="Y28" s="8"/>
      <c r="Z28" s="8" t="s">
        <v>4</v>
      </c>
      <c r="AA28" s="8"/>
      <c r="AB28" s="8"/>
      <c r="AC28" s="8"/>
      <c r="AD28" s="8" t="s">
        <v>3</v>
      </c>
      <c r="AE28" s="8"/>
      <c r="AF28" s="8"/>
      <c r="AG28" s="9"/>
      <c r="AH28" s="9" t="s">
        <v>6</v>
      </c>
      <c r="AI28" s="11" t="s">
        <v>18</v>
      </c>
      <c r="AK28" s="48" t="s">
        <v>12</v>
      </c>
      <c r="AL28" s="10" t="s">
        <v>0</v>
      </c>
      <c r="AM28" s="8"/>
      <c r="AN28" s="8" t="s">
        <v>1</v>
      </c>
      <c r="AO28" s="8"/>
      <c r="AP28" s="8" t="s">
        <v>2</v>
      </c>
      <c r="AQ28" s="8"/>
      <c r="AR28" s="8" t="s">
        <v>4</v>
      </c>
      <c r="AS28" s="8"/>
      <c r="AT28" s="8"/>
      <c r="AU28" s="8"/>
      <c r="AV28" s="8" t="s">
        <v>3</v>
      </c>
      <c r="AW28" s="8"/>
      <c r="AX28" s="8"/>
      <c r="AY28" s="9"/>
      <c r="AZ28" s="9" t="s">
        <v>6</v>
      </c>
      <c r="BA28" s="11" t="s">
        <v>18</v>
      </c>
    </row>
    <row r="29" spans="1:53" x14ac:dyDescent="0.4">
      <c r="A29" s="47"/>
      <c r="B29" s="1">
        <v>13.5</v>
      </c>
      <c r="C29" s="9" t="s">
        <v>5</v>
      </c>
      <c r="D29" s="6">
        <v>0.66</v>
      </c>
      <c r="E29" s="9" t="s">
        <v>5</v>
      </c>
      <c r="F29" s="1">
        <v>3650</v>
      </c>
      <c r="G29" s="9" t="s">
        <v>37</v>
      </c>
      <c r="H29" s="5">
        <v>23.95</v>
      </c>
      <c r="I29" s="9" t="s">
        <v>31</v>
      </c>
      <c r="J29" s="5">
        <v>2.95</v>
      </c>
      <c r="K29" s="9" t="s">
        <v>32</v>
      </c>
      <c r="L29" s="1">
        <v>21</v>
      </c>
      <c r="M29" s="9" t="s">
        <v>31</v>
      </c>
      <c r="N29" s="1">
        <v>0</v>
      </c>
      <c r="O29" s="9" t="s">
        <v>38</v>
      </c>
      <c r="P29" s="2">
        <f>B29*D29*F29*((H29+J29)-(L29+N29))</f>
        <v>191876.84999999995</v>
      </c>
      <c r="Q29" s="2">
        <f>P29/3650*30</f>
        <v>1577.0699999999997</v>
      </c>
      <c r="S29" s="49"/>
      <c r="T29" s="1">
        <v>13.5</v>
      </c>
      <c r="U29" s="9" t="s">
        <v>5</v>
      </c>
      <c r="V29" s="6">
        <v>0.66</v>
      </c>
      <c r="W29" s="9" t="s">
        <v>5</v>
      </c>
      <c r="X29" s="1">
        <v>3650</v>
      </c>
      <c r="Y29" s="9" t="s">
        <v>37</v>
      </c>
      <c r="Z29" s="5">
        <v>23.95</v>
      </c>
      <c r="AA29" s="9" t="s">
        <v>31</v>
      </c>
      <c r="AB29" s="5">
        <v>2.95</v>
      </c>
      <c r="AC29" s="9" t="s">
        <v>32</v>
      </c>
      <c r="AD29" s="1">
        <v>13.21</v>
      </c>
      <c r="AE29" s="9" t="s">
        <v>31</v>
      </c>
      <c r="AF29" s="5">
        <v>2.95</v>
      </c>
      <c r="AG29" s="9" t="s">
        <v>38</v>
      </c>
      <c r="AH29" s="2">
        <f>T29*V29*X29*((Z29+AB29)-(AD29+AF29))</f>
        <v>349280.91</v>
      </c>
      <c r="AI29" s="2">
        <f>AH29/3650*30</f>
        <v>2870.8019999999997</v>
      </c>
      <c r="AK29" s="49"/>
      <c r="AL29" s="1">
        <v>13.5</v>
      </c>
      <c r="AM29" s="9" t="s">
        <v>5</v>
      </c>
      <c r="AN29" s="6">
        <v>0.66</v>
      </c>
      <c r="AO29" s="9" t="s">
        <v>5</v>
      </c>
      <c r="AP29" s="1">
        <v>3650</v>
      </c>
      <c r="AQ29" s="9" t="s">
        <v>37</v>
      </c>
      <c r="AR29" s="5">
        <v>23.95</v>
      </c>
      <c r="AS29" s="9" t="s">
        <v>31</v>
      </c>
      <c r="AT29" s="5">
        <v>2.95</v>
      </c>
      <c r="AU29" s="9" t="s">
        <v>32</v>
      </c>
      <c r="AV29" s="1">
        <v>7</v>
      </c>
      <c r="AW29" s="9" t="s">
        <v>31</v>
      </c>
      <c r="AX29" s="1">
        <v>0</v>
      </c>
      <c r="AY29" s="9" t="s">
        <v>38</v>
      </c>
      <c r="AZ29" s="2">
        <f>AL29*AN29*AP29*((AR29+AT29)-(AV29+AX29))</f>
        <v>647177.85</v>
      </c>
      <c r="BA29" s="2">
        <f>AZ29/3650*30</f>
        <v>5319.2699999999995</v>
      </c>
    </row>
    <row r="30" spans="1:53" x14ac:dyDescent="0.4">
      <c r="H30" t="s">
        <v>27</v>
      </c>
      <c r="Z30" t="s">
        <v>27</v>
      </c>
      <c r="AR30" t="s">
        <v>27</v>
      </c>
    </row>
  </sheetData>
  <mergeCells count="24">
    <mergeCell ref="A25:A26"/>
    <mergeCell ref="S25:S26"/>
    <mergeCell ref="AK25:AK26"/>
    <mergeCell ref="A28:A29"/>
    <mergeCell ref="S28:S29"/>
    <mergeCell ref="AK28:AK29"/>
    <mergeCell ref="A19:A20"/>
    <mergeCell ref="S19:S20"/>
    <mergeCell ref="AK19:AK20"/>
    <mergeCell ref="A22:A23"/>
    <mergeCell ref="S22:S23"/>
    <mergeCell ref="AK22:AK23"/>
    <mergeCell ref="A13:A14"/>
    <mergeCell ref="S13:S14"/>
    <mergeCell ref="AK13:AK14"/>
    <mergeCell ref="A16:A17"/>
    <mergeCell ref="S16:S17"/>
    <mergeCell ref="AK16:AK17"/>
    <mergeCell ref="A7:A8"/>
    <mergeCell ref="S7:S8"/>
    <mergeCell ref="AK7:AK8"/>
    <mergeCell ref="A10:A11"/>
    <mergeCell ref="S10:S11"/>
    <mergeCell ref="AK10:AK11"/>
  </mergeCells>
  <phoneticPr fontId="1"/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■統合</vt:lpstr>
      <vt:lpstr>TLS</vt:lpstr>
      <vt:lpstr>既存電力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</dc:creator>
  <cp:lastModifiedBy>山本隆義</cp:lastModifiedBy>
  <cp:lastPrinted>2020-03-11T05:46:00Z</cp:lastPrinted>
  <dcterms:created xsi:type="dcterms:W3CDTF">2020-03-04T00:54:17Z</dcterms:created>
  <dcterms:modified xsi:type="dcterms:W3CDTF">2020-03-13T04:34:04Z</dcterms:modified>
</cp:coreProperties>
</file>